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0" documentId="8_{866DAF56-D092-439F-B2A6-D9E5DF5FE516}" xr6:coauthVersionLast="47" xr6:coauthVersionMax="47" xr10:uidLastSave="{709855C9-0608-42A5-9289-276D906CE484}"/>
  <bookViews>
    <workbookView xWindow="11235" yWindow="3030" windowWidth="14130" windowHeight="11235" xr2:uid="{00000000-000D-0000-FFFF-FFFF00000000}"/>
  </bookViews>
  <sheets>
    <sheet name="Lektionsoversigt" sheetId="1" r:id="rId1"/>
    <sheet name="Anmeldelse NY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1" l="1"/>
  <c r="B59" i="1"/>
  <c r="D27" i="6" s="1"/>
  <c r="B17" i="6" l="1"/>
  <c r="D22" i="6" l="1"/>
  <c r="B18" i="6"/>
  <c r="B14" i="6"/>
  <c r="B13" i="6" l="1"/>
  <c r="B12" i="6"/>
  <c r="B11" i="6"/>
  <c r="B10" i="6"/>
  <c r="B9" i="6"/>
  <c r="D21" i="6"/>
  <c r="D96" i="1"/>
  <c r="D35" i="1" l="1"/>
  <c r="D50" i="1"/>
  <c r="D38" i="1"/>
  <c r="D41" i="1"/>
  <c r="D93" i="1"/>
  <c r="D90" i="1"/>
  <c r="D87" i="1"/>
  <c r="D79" i="1"/>
  <c r="D76" i="1"/>
  <c r="D73" i="1"/>
  <c r="D67" i="1"/>
  <c r="D64" i="1"/>
  <c r="D61" i="1"/>
  <c r="D53" i="1"/>
  <c r="D47" i="1"/>
  <c r="F10" i="1"/>
  <c r="I10" i="1"/>
  <c r="G31" i="1"/>
  <c r="D70" i="1"/>
  <c r="G9" i="1"/>
  <c r="C32" i="1" s="1"/>
  <c r="B33" i="1" s="1"/>
  <c r="C33" i="1" s="1"/>
  <c r="B35" i="1" s="1"/>
  <c r="B32" i="1"/>
  <c r="B27" i="6" s="1"/>
  <c r="D44" i="1"/>
  <c r="D32" i="1"/>
  <c r="G58" i="1" l="1"/>
  <c r="D26" i="6" s="1"/>
  <c r="B26" i="6"/>
  <c r="C59" i="1"/>
  <c r="B61" i="1" s="1"/>
  <c r="C61" i="1" s="1"/>
  <c r="B62" i="1" s="1"/>
  <c r="C62" i="1" s="1"/>
  <c r="B64" i="1" s="1"/>
  <c r="C64" i="1" s="1"/>
  <c r="B65" i="1" s="1"/>
  <c r="C65" i="1" s="1"/>
  <c r="C35" i="1"/>
  <c r="B36" i="1" s="1"/>
  <c r="C36" i="1" s="1"/>
  <c r="B38" i="1" s="1"/>
  <c r="C38" i="1" s="1"/>
  <c r="C85" i="1"/>
  <c r="B87" i="1" s="1"/>
  <c r="C87" i="1" s="1"/>
  <c r="B88" i="1" s="1"/>
  <c r="C88" i="1" s="1"/>
  <c r="B90" i="1" s="1"/>
  <c r="F27" i="6"/>
  <c r="G10" i="1" l="1"/>
  <c r="G84" i="1" s="1"/>
  <c r="F26" i="6" s="1"/>
  <c r="B67" i="1"/>
  <c r="C67" i="1" s="1"/>
  <c r="B68" i="1" s="1"/>
  <c r="C68" i="1" s="1"/>
  <c r="B70" i="1" s="1"/>
  <c r="C70" i="1" s="1"/>
  <c r="B71" i="1" s="1"/>
  <c r="C71" i="1" s="1"/>
  <c r="C90" i="1"/>
  <c r="B91" i="1" s="1"/>
  <c r="C91" i="1" s="1"/>
  <c r="B93" i="1" s="1"/>
  <c r="C93" i="1" s="1"/>
  <c r="B94" i="1" s="1"/>
  <c r="H10" i="1" l="1"/>
  <c r="B30" i="6"/>
  <c r="C94" i="1"/>
  <c r="B96" i="1" s="1"/>
  <c r="C96" i="1" s="1"/>
  <c r="B97" i="1" s="1"/>
  <c r="C97" i="1" s="1"/>
  <c r="B73" i="1"/>
  <c r="C73" i="1" s="1"/>
  <c r="B74" i="1" s="1"/>
  <c r="C74" i="1" s="1"/>
  <c r="B76" i="1" s="1"/>
  <c r="B39" i="1"/>
  <c r="C39" i="1" s="1"/>
  <c r="B99" i="1" l="1"/>
  <c r="C99" i="1" s="1"/>
  <c r="B100" i="1" s="1"/>
  <c r="B31" i="6" s="1"/>
  <c r="G27" i="6"/>
  <c r="C76" i="1"/>
  <c r="B77" i="1" s="1"/>
  <c r="C77" i="1" s="1"/>
  <c r="B41" i="1"/>
  <c r="C41" i="1" s="1"/>
  <c r="B42" i="1" s="1"/>
  <c r="C42" i="1" s="1"/>
  <c r="B44" i="1" s="1"/>
  <c r="C44" i="1" s="1"/>
  <c r="B45" i="1" s="1"/>
  <c r="C45" i="1" s="1"/>
  <c r="C100" i="1" l="1"/>
  <c r="B32" i="6" s="1"/>
  <c r="B79" i="1"/>
  <c r="C79" i="1" s="1"/>
  <c r="B80" i="1" s="1"/>
  <c r="C80" i="1" s="1"/>
  <c r="E27" i="6" s="1"/>
  <c r="B47" i="1"/>
  <c r="C47" i="1" s="1"/>
  <c r="B48" i="1" s="1"/>
  <c r="C48" i="1" s="1"/>
  <c r="B102" i="1" l="1"/>
  <c r="B50" i="1"/>
  <c r="C50" i="1" s="1"/>
  <c r="B51" i="1" s="1"/>
  <c r="C51" i="1" s="1"/>
  <c r="B53" i="1" l="1"/>
  <c r="C53" i="1" s="1"/>
  <c r="B54" i="1" s="1"/>
  <c r="C54" i="1" s="1"/>
  <c r="C27" i="6" s="1"/>
</calcChain>
</file>

<file path=xl/sharedStrings.xml><?xml version="1.0" encoding="utf-8"?>
<sst xmlns="http://schemas.openxmlformats.org/spreadsheetml/2006/main" count="123" uniqueCount="95">
  <si>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</si>
  <si>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</si>
  <si>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</si>
  <si>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</si>
  <si>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</si>
  <si>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</si>
  <si>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</si>
  <si>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</si>
  <si>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</si>
  <si>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</si>
  <si>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</si>
  <si>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</si>
  <si>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</si>
  <si>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</si>
  <si>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</si>
  <si>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</si>
  <si>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</si>
  <si>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</si>
  <si>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</si>
  <si>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</si>
  <si>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</si>
  <si>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</si>
  <si>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</si>
  <si>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</si>
  <si>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</si>
  <si>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</si>
  <si>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</si>
  <si>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</si>
  <si>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</si>
  <si>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</si>
  <si>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</si>
  <si>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</si>
  <si>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</si>
  <si>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</si>
  <si>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</si>
  <si>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</si>
  <si>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</si>
  <si>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</si>
  <si>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</si>
  <si>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Regler/sikkerhedsforanstaltninger ved håndtering, og i forbindelse med af- og pålæsning</t>
  </si>
  <si>
    <t xml:space="preserve">Fareskilte og faresedler (køretøj, veksellad, container). Ansvar, eget og andres </t>
  </si>
  <si>
    <t xml:space="preserve"> Opsamling og repetition. </t>
  </si>
  <si>
    <t>Dag 2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</si>
  <si>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</si>
  <si>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</si>
  <si>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</si>
  <si>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</si>
  <si>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Bevisthed om sikkerhed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</si>
  <si>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</si>
  <si>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</si>
  <si>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</si>
  <si>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</si>
  <si>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</si>
  <si>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</si>
  <si>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r>
      <t>Praktisk øvelse</t>
    </r>
    <r>
      <rPr>
        <sz val="11"/>
        <rFont val="Tahoma"/>
        <family val="2"/>
      </rPr>
      <t>, fortsat</t>
    </r>
  </si>
  <si>
    <t>Uheldsøvelse (gen. forholdsregler for chaufføren, evt. særlige forholdsregler, brand, førstehjælp)</t>
  </si>
  <si>
    <t>Praktisk øvelse, fortsat</t>
  </si>
  <si>
    <t>Afrunding og evaluering af praktisk øvelse</t>
  </si>
  <si>
    <t>Dag 3</t>
  </si>
  <si>
    <t>Opsamling/repetition fra dag 2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</si>
  <si>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</si>
  <si>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</si>
  <si>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</si>
  <si>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</si>
  <si>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</si>
  <si>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</si>
  <si>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>info om eksamen</t>
  </si>
  <si>
    <t>Eksamen</t>
  </si>
  <si>
    <t xml:space="preserve"> eksamen, dækkende grundkursus)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</si>
  <si>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</si>
  <si>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</si>
  <si>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</si>
  <si>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</si>
  <si>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</si>
  <si>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</si>
  <si>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</si>
  <si>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</si>
  <si>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</si>
  <si>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</si>
  <si>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</si>
  <si>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</si>
  <si>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>Særlige adgangsforhold ved tilsyn:</t>
  </si>
  <si>
    <t>Kursussted</t>
  </si>
  <si>
    <t>Undervisningen afholdes, adresse:</t>
  </si>
  <si>
    <t>Eksamen afholdes (adr. hvis anden):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</si>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</sst>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6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227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0" fillId="0" borderId="0" xfId="0" applyFont="1"/>
    <xf numFmtId="0" fontId="5" fillId="0" borderId="0" xfId="0" applyFont="1"/>
    <xf numFmtId="0" fontId="9" fillId="0" borderId="0" xfId="1" applyAlignment="1" applyProtection="1"/>
    <xf numFmtId="0" fontId="11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49" fontId="3" fillId="0" borderId="0" xfId="0" applyNumberFormat="1" applyFont="1"/>
    <xf numFmtId="20" fontId="2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65" fontId="0" fillId="0" borderId="0" xfId="0" applyNumberFormat="1" applyAlignment="1">
      <alignment horizontal="center"/>
    </xf>
    <xf numFmtId="0" fontId="11" fillId="0" borderId="0" xfId="4" applyFont="1"/>
    <xf numFmtId="0" fontId="3" fillId="0" borderId="0" xfId="4" applyFont="1"/>
    <xf numFmtId="0" fontId="2" fillId="0" borderId="0" xfId="4"/>
    <xf numFmtId="0" fontId="10" fillId="0" borderId="1" xfId="4" applyFont="1" applyBorder="1" applyAlignment="1">
      <alignment vertical="top" wrapText="1"/>
    </xf>
    <xf numFmtId="0" fontId="10" fillId="0" borderId="43" xfId="4" applyFont="1" applyBorder="1" applyAlignment="1">
      <alignment vertical="top" wrapText="1"/>
    </xf>
    <xf numFmtId="0" fontId="2" fillId="0" borderId="0" xfId="4" applyAlignment="1">
      <alignment horizontal="left"/>
    </xf>
    <xf numFmtId="0" fontId="10" fillId="0" borderId="46" xfId="4" applyFont="1" applyBorder="1" applyAlignment="1">
      <alignment vertical="top" wrapText="1"/>
    </xf>
    <xf numFmtId="0" fontId="2" fillId="0" borderId="1" xfId="4" applyBorder="1"/>
    <xf numFmtId="0" fontId="11" fillId="0" borderId="0" xfId="4" applyFont="1" applyAlignment="1">
      <alignment vertical="top" wrapText="1"/>
    </xf>
    <xf numFmtId="164" fontId="15" fillId="2" borderId="2" xfId="0" applyNumberFormat="1" applyFont="1" applyFill="1" applyBorder="1" applyAlignment="1" applyProtection="1">
      <alignment horizontal="center"/>
      <protection locked="0"/>
    </xf>
    <xf numFmtId="0" fontId="14" fillId="3" borderId="8" xfId="0" applyFont="1" applyFill="1" applyBorder="1"/>
    <xf numFmtId="0" fontId="14" fillId="3" borderId="9" xfId="0" applyFont="1" applyFill="1" applyBorder="1"/>
    <xf numFmtId="0" fontId="14" fillId="3" borderId="10" xfId="0" applyFont="1" applyFill="1" applyBorder="1"/>
    <xf numFmtId="20" fontId="15" fillId="2" borderId="3" xfId="0" applyNumberFormat="1" applyFont="1" applyFill="1" applyBorder="1" applyAlignment="1" applyProtection="1">
      <alignment horizontal="center"/>
      <protection locked="0"/>
    </xf>
    <xf numFmtId="0" fontId="14" fillId="3" borderId="11" xfId="0" applyFont="1" applyFill="1" applyBorder="1"/>
    <xf numFmtId="0" fontId="14" fillId="3" borderId="12" xfId="0" applyFont="1" applyFill="1" applyBorder="1"/>
    <xf numFmtId="0" fontId="14" fillId="3" borderId="13" xfId="0" applyFont="1" applyFill="1" applyBorder="1"/>
    <xf numFmtId="0" fontId="15" fillId="2" borderId="2" xfId="0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center"/>
      <protection locked="0"/>
    </xf>
    <xf numFmtId="0" fontId="14" fillId="3" borderId="14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5" fillId="3" borderId="16" xfId="0" applyFont="1" applyFill="1" applyBorder="1" applyAlignment="1">
      <alignment horizontal="left"/>
    </xf>
    <xf numFmtId="0" fontId="15" fillId="3" borderId="16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center"/>
    </xf>
    <xf numFmtId="0" fontId="15" fillId="3" borderId="50" xfId="0" applyFont="1" applyFill="1" applyBorder="1" applyAlignment="1">
      <alignment horizontal="left"/>
    </xf>
    <xf numFmtId="0" fontId="15" fillId="3" borderId="50" xfId="0" applyFont="1" applyFill="1" applyBorder="1" applyAlignment="1">
      <alignment horizontal="center"/>
    </xf>
    <xf numFmtId="0" fontId="15" fillId="2" borderId="4" xfId="0" applyFont="1" applyFill="1" applyBorder="1" applyAlignment="1" applyProtection="1">
      <alignment horizontal="center"/>
      <protection locked="0"/>
    </xf>
    <xf numFmtId="0" fontId="14" fillId="3" borderId="50" xfId="0" applyFont="1" applyFill="1" applyBorder="1"/>
    <xf numFmtId="0" fontId="14" fillId="3" borderId="2" xfId="0" applyFont="1" applyFill="1" applyBorder="1"/>
    <xf numFmtId="0" fontId="14" fillId="0" borderId="19" xfId="0" applyFont="1" applyBorder="1"/>
    <xf numFmtId="0" fontId="14" fillId="0" borderId="25" xfId="0" applyFont="1" applyBorder="1"/>
    <xf numFmtId="164" fontId="15" fillId="0" borderId="4" xfId="0" applyNumberFormat="1" applyFont="1" applyBorder="1" applyAlignment="1">
      <alignment horizontal="center"/>
    </xf>
    <xf numFmtId="0" fontId="14" fillId="4" borderId="9" xfId="0" applyFont="1" applyFill="1" applyBorder="1"/>
    <xf numFmtId="0" fontId="14" fillId="4" borderId="3" xfId="0" applyFont="1" applyFill="1" applyBorder="1"/>
    <xf numFmtId="0" fontId="14" fillId="0" borderId="21" xfId="0" applyFont="1" applyBorder="1" applyAlignment="1">
      <alignment horizontal="center"/>
    </xf>
    <xf numFmtId="0" fontId="14" fillId="0" borderId="22" xfId="0" applyFont="1" applyBorder="1"/>
    <xf numFmtId="0" fontId="14" fillId="2" borderId="1" xfId="0" applyFont="1" applyFill="1" applyBorder="1" applyAlignment="1" applyProtection="1">
      <alignment horizontal="center"/>
      <protection locked="0"/>
    </xf>
    <xf numFmtId="0" fontId="14" fillId="7" borderId="43" xfId="0" applyFont="1" applyFill="1" applyBorder="1" applyAlignment="1">
      <alignment horizontal="left" vertical="top" wrapText="1"/>
    </xf>
    <xf numFmtId="0" fontId="14" fillId="7" borderId="12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horizontal="left" vertical="top" wrapText="1"/>
    </xf>
    <xf numFmtId="0" fontId="14" fillId="0" borderId="1" xfId="0" applyFont="1" applyBorder="1"/>
    <xf numFmtId="0" fontId="14" fillId="0" borderId="0" xfId="0" applyFont="1"/>
    <xf numFmtId="164" fontId="15" fillId="2" borderId="4" xfId="0" applyNumberFormat="1" applyFont="1" applyFill="1" applyBorder="1" applyAlignment="1" applyProtection="1">
      <alignment horizontal="center"/>
      <protection locked="0"/>
    </xf>
    <xf numFmtId="49" fontId="14" fillId="0" borderId="26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49" fontId="14" fillId="0" borderId="27" xfId="0" applyNumberFormat="1" applyFont="1" applyBorder="1" applyAlignment="1">
      <alignment horizontal="left" vertical="top"/>
    </xf>
    <xf numFmtId="49" fontId="14" fillId="0" borderId="28" xfId="0" applyNumberFormat="1" applyFont="1" applyBorder="1" applyAlignment="1">
      <alignment horizontal="left" vertical="top"/>
    </xf>
    <xf numFmtId="0" fontId="14" fillId="0" borderId="32" xfId="0" applyFont="1" applyBorder="1"/>
    <xf numFmtId="0" fontId="14" fillId="0" borderId="16" xfId="0" applyFont="1" applyBorder="1" applyAlignment="1">
      <alignment horizontal="left" vertical="top"/>
    </xf>
    <xf numFmtId="0" fontId="14" fillId="0" borderId="30" xfId="0" applyFont="1" applyBorder="1" applyAlignment="1">
      <alignment horizontal="left" vertical="top"/>
    </xf>
    <xf numFmtId="0" fontId="14" fillId="7" borderId="43" xfId="0" applyFont="1" applyFill="1" applyBorder="1"/>
    <xf numFmtId="0" fontId="14" fillId="7" borderId="12" xfId="0" applyFont="1" applyFill="1" applyBorder="1" applyAlignment="1">
      <alignment horizontal="left" vertical="top"/>
    </xf>
    <xf numFmtId="0" fontId="14" fillId="7" borderId="13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29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0" fontId="14" fillId="7" borderId="43" xfId="0" applyFont="1" applyFill="1" applyBorder="1" applyAlignment="1">
      <alignment horizontal="left" vertical="top"/>
    </xf>
    <xf numFmtId="0" fontId="14" fillId="0" borderId="31" xfId="0" applyFont="1" applyBorder="1" applyAlignment="1">
      <alignment horizontal="left" vertical="top"/>
    </xf>
    <xf numFmtId="0" fontId="15" fillId="5" borderId="0" xfId="0" applyFont="1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0" fontId="14" fillId="5" borderId="29" xfId="0" applyFont="1" applyFill="1" applyBorder="1" applyAlignment="1">
      <alignment horizontal="left" vertical="top"/>
    </xf>
    <xf numFmtId="0" fontId="14" fillId="5" borderId="32" xfId="0" applyFont="1" applyFill="1" applyBorder="1" applyAlignment="1">
      <alignment horizontal="left" vertical="top"/>
    </xf>
    <xf numFmtId="0" fontId="14" fillId="5" borderId="16" xfId="0" applyFont="1" applyFill="1" applyBorder="1" applyAlignment="1">
      <alignment horizontal="left" vertical="top"/>
    </xf>
    <xf numFmtId="0" fontId="14" fillId="5" borderId="30" xfId="0" applyFont="1" applyFill="1" applyBorder="1" applyAlignment="1">
      <alignment horizontal="left" vertical="top"/>
    </xf>
    <xf numFmtId="0" fontId="14" fillId="5" borderId="27" xfId="0" applyFont="1" applyFill="1" applyBorder="1" applyAlignment="1">
      <alignment horizontal="left" vertical="top"/>
    </xf>
    <xf numFmtId="0" fontId="14" fillId="5" borderId="28" xfId="0" applyFont="1" applyFill="1" applyBorder="1" applyAlignment="1">
      <alignment horizontal="left" vertical="top"/>
    </xf>
    <xf numFmtId="0" fontId="15" fillId="5" borderId="26" xfId="0" applyFont="1" applyFill="1" applyBorder="1" applyAlignment="1">
      <alignment horizontal="left" vertical="top"/>
    </xf>
    <xf numFmtId="0" fontId="14" fillId="5" borderId="33" xfId="0" applyFont="1" applyFill="1" applyBorder="1"/>
    <xf numFmtId="0" fontId="14" fillId="5" borderId="6" xfId="0" applyFont="1" applyFill="1" applyBorder="1" applyAlignment="1">
      <alignment horizontal="left" vertical="top"/>
    </xf>
    <xf numFmtId="0" fontId="14" fillId="5" borderId="7" xfId="0" applyFont="1" applyFill="1" applyBorder="1" applyAlignment="1">
      <alignment horizontal="left" vertical="top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/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15" fillId="3" borderId="16" xfId="0" applyFont="1" applyFill="1" applyBorder="1"/>
    <xf numFmtId="0" fontId="15" fillId="3" borderId="12" xfId="0" applyFont="1" applyFill="1" applyBorder="1"/>
    <xf numFmtId="0" fontId="15" fillId="3" borderId="49" xfId="0" applyFont="1" applyFill="1" applyBorder="1"/>
    <xf numFmtId="0" fontId="15" fillId="0" borderId="0" xfId="0" applyFont="1"/>
    <xf numFmtId="20" fontId="14" fillId="0" borderId="21" xfId="0" applyNumberFormat="1" applyFont="1" applyBorder="1"/>
    <xf numFmtId="20" fontId="14" fillId="0" borderId="54" xfId="0" applyNumberFormat="1" applyFont="1" applyBorder="1" applyAlignment="1">
      <alignment vertical="center"/>
    </xf>
    <xf numFmtId="20" fontId="14" fillId="0" borderId="1" xfId="0" applyNumberFormat="1" applyFont="1" applyBorder="1" applyAlignment="1">
      <alignment vertical="center"/>
    </xf>
    <xf numFmtId="20" fontId="14" fillId="0" borderId="0" xfId="0" applyNumberFormat="1" applyFont="1" applyAlignment="1">
      <alignment vertical="center"/>
    </xf>
    <xf numFmtId="20" fontId="14" fillId="0" borderId="35" xfId="0" applyNumberFormat="1" applyFont="1" applyBorder="1" applyAlignment="1">
      <alignment vertical="center"/>
    </xf>
    <xf numFmtId="0" fontId="14" fillId="3" borderId="15" xfId="0" applyFont="1" applyFill="1" applyBorder="1"/>
    <xf numFmtId="0" fontId="15" fillId="3" borderId="17" xfId="0" applyFont="1" applyFill="1" applyBorder="1"/>
    <xf numFmtId="0" fontId="14" fillId="0" borderId="18" xfId="0" applyFont="1" applyBorder="1"/>
    <xf numFmtId="20" fontId="14" fillId="0" borderId="20" xfId="0" applyNumberFormat="1" applyFont="1" applyBorder="1"/>
    <xf numFmtId="20" fontId="14" fillId="0" borderId="53" xfId="0" applyNumberFormat="1" applyFont="1" applyBorder="1" applyAlignment="1">
      <alignment vertical="center"/>
    </xf>
    <xf numFmtId="20" fontId="14" fillId="0" borderId="23" xfId="0" applyNumberFormat="1" applyFont="1" applyBorder="1" applyAlignment="1">
      <alignment vertical="center"/>
    </xf>
    <xf numFmtId="20" fontId="14" fillId="0" borderId="53" xfId="0" applyNumberFormat="1" applyFont="1" applyBorder="1" applyAlignment="1" applyProtection="1">
      <alignment vertical="center"/>
      <protection locked="0"/>
    </xf>
    <xf numFmtId="20" fontId="14" fillId="0" borderId="34" xfId="0" applyNumberFormat="1" applyFont="1" applyBorder="1" applyAlignment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165" fontId="0" fillId="0" borderId="1" xfId="0" applyNumberFormat="1" applyBorder="1" applyAlignment="1">
      <alignment horizontal="center"/>
    </xf>
    <xf numFmtId="0" fontId="2" fillId="0" borderId="43" xfId="4" applyBorder="1" applyAlignment="1">
      <alignment horizontal="left"/>
    </xf>
    <xf numFmtId="0" fontId="2" fillId="0" borderId="12" xfId="4" applyBorder="1" applyAlignment="1">
      <alignment horizontal="left"/>
    </xf>
    <xf numFmtId="0" fontId="2" fillId="0" borderId="37" xfId="4" applyBorder="1" applyAlignment="1">
      <alignment horizontal="left"/>
    </xf>
    <xf numFmtId="0" fontId="3" fillId="0" borderId="0" xfId="4" applyFont="1" applyAlignment="1">
      <alignment horizontal="left"/>
    </xf>
    <xf numFmtId="0" fontId="14" fillId="0" borderId="4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3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4" fillId="7" borderId="43" xfId="0" applyFont="1" applyFill="1" applyBorder="1" applyAlignment="1">
      <alignment horizontal="left" wrapText="1"/>
    </xf>
    <xf numFmtId="0" fontId="14" fillId="7" borderId="12" xfId="0" applyFont="1" applyFill="1" applyBorder="1" applyAlignment="1">
      <alignment horizontal="left" wrapText="1"/>
    </xf>
    <xf numFmtId="0" fontId="14" fillId="7" borderId="13" xfId="0" applyFont="1" applyFill="1" applyBorder="1" applyAlignment="1">
      <alignment horizontal="left" wrapText="1"/>
    </xf>
    <xf numFmtId="0" fontId="14" fillId="0" borderId="3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6" borderId="43" xfId="0" applyFont="1" applyFill="1" applyBorder="1" applyAlignment="1">
      <alignment horizontal="left" wrapText="1"/>
    </xf>
    <xf numFmtId="0" fontId="14" fillId="6" borderId="12" xfId="0" applyFont="1" applyFill="1" applyBorder="1" applyAlignment="1">
      <alignment horizontal="left" wrapText="1"/>
    </xf>
    <xf numFmtId="0" fontId="14" fillId="6" borderId="13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5" borderId="32" xfId="0" applyFont="1" applyFill="1" applyBorder="1" applyAlignment="1">
      <alignment horizontal="left" vertical="top" wrapText="1"/>
    </xf>
    <xf numFmtId="0" fontId="14" fillId="5" borderId="16" xfId="0" applyFont="1" applyFill="1" applyBorder="1" applyAlignment="1">
      <alignment horizontal="left" vertical="top" wrapText="1"/>
    </xf>
    <xf numFmtId="0" fontId="14" fillId="5" borderId="30" xfId="0" applyFont="1" applyFill="1" applyBorder="1" applyAlignment="1">
      <alignment horizontal="left" vertical="top" wrapText="1"/>
    </xf>
    <xf numFmtId="20" fontId="14" fillId="0" borderId="46" xfId="0" applyNumberFormat="1" applyFont="1" applyBorder="1" applyAlignment="1">
      <alignment vertical="center"/>
    </xf>
    <xf numFmtId="20" fontId="14" fillId="0" borderId="39" xfId="0" applyNumberFormat="1" applyFont="1" applyBorder="1" applyAlignment="1">
      <alignment vertical="center"/>
    </xf>
    <xf numFmtId="0" fontId="14" fillId="0" borderId="4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20" fontId="14" fillId="0" borderId="45" xfId="0" applyNumberFormat="1" applyFont="1" applyBorder="1" applyAlignment="1">
      <alignment vertical="center"/>
    </xf>
    <xf numFmtId="20" fontId="14" fillId="0" borderId="38" xfId="0" applyNumberFormat="1" applyFont="1" applyBorder="1" applyAlignment="1">
      <alignment vertical="center"/>
    </xf>
    <xf numFmtId="0" fontId="15" fillId="2" borderId="49" xfId="0" applyFont="1" applyFill="1" applyBorder="1" applyAlignment="1" applyProtection="1">
      <alignment horizontal="left"/>
      <protection locked="0"/>
    </xf>
    <xf numFmtId="0" fontId="15" fillId="2" borderId="50" xfId="0" applyFont="1" applyFill="1" applyBorder="1" applyAlignment="1" applyProtection="1">
      <alignment horizontal="left"/>
      <protection locked="0"/>
    </xf>
    <xf numFmtId="0" fontId="15" fillId="2" borderId="2" xfId="0" applyFont="1" applyFill="1" applyBorder="1" applyAlignment="1" applyProtection="1">
      <alignment horizontal="left"/>
      <protection locked="0"/>
    </xf>
    <xf numFmtId="0" fontId="14" fillId="3" borderId="55" xfId="0" applyFont="1" applyFill="1" applyBorder="1" applyAlignment="1">
      <alignment horizontal="left"/>
    </xf>
    <xf numFmtId="0" fontId="14" fillId="3" borderId="56" xfId="0" applyFont="1" applyFill="1" applyBorder="1" applyAlignment="1">
      <alignment horizontal="left"/>
    </xf>
    <xf numFmtId="0" fontId="14" fillId="0" borderId="54" xfId="0" applyFont="1" applyBorder="1" applyAlignment="1">
      <alignment horizontal="center" vertical="center"/>
    </xf>
    <xf numFmtId="0" fontId="14" fillId="3" borderId="20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left"/>
    </xf>
    <xf numFmtId="0" fontId="14" fillId="3" borderId="42" xfId="0" applyFont="1" applyFill="1" applyBorder="1" applyAlignment="1">
      <alignment horizontal="left"/>
    </xf>
    <xf numFmtId="0" fontId="14" fillId="3" borderId="23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40" xfId="0" applyFont="1" applyFill="1" applyBorder="1" applyAlignment="1">
      <alignment horizontal="left"/>
    </xf>
    <xf numFmtId="0" fontId="14" fillId="3" borderId="46" xfId="0" applyFont="1" applyFill="1" applyBorder="1" applyAlignment="1">
      <alignment horizontal="left"/>
    </xf>
    <xf numFmtId="0" fontId="14" fillId="3" borderId="48" xfId="0" applyFont="1" applyFill="1" applyBorder="1" applyAlignment="1">
      <alignment horizontal="left"/>
    </xf>
    <xf numFmtId="20" fontId="14" fillId="0" borderId="47" xfId="0" applyNumberFormat="1" applyFont="1" applyBorder="1" applyAlignment="1">
      <alignment vertical="center"/>
    </xf>
    <xf numFmtId="20" fontId="14" fillId="0" borderId="36" xfId="0" applyNumberFormat="1" applyFont="1" applyBorder="1" applyAlignment="1">
      <alignment vertical="center"/>
    </xf>
    <xf numFmtId="0" fontId="14" fillId="0" borderId="36" xfId="0" applyFont="1" applyBorder="1" applyAlignment="1">
      <alignment horizontal="center" vertical="center"/>
    </xf>
    <xf numFmtId="20" fontId="14" fillId="2" borderId="45" xfId="0" applyNumberFormat="1" applyFont="1" applyFill="1" applyBorder="1" applyAlignment="1" applyProtection="1">
      <alignment vertical="center"/>
      <protection locked="0"/>
    </xf>
    <xf numFmtId="20" fontId="14" fillId="2" borderId="38" xfId="0" applyNumberFormat="1" applyFont="1" applyFill="1" applyBorder="1" applyAlignment="1" applyProtection="1">
      <alignment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4" fillId="4" borderId="27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15" fillId="3" borderId="51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1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4" fillId="7" borderId="22" xfId="0" applyFont="1" applyFill="1" applyBorder="1" applyAlignment="1">
      <alignment horizontal="left"/>
    </xf>
    <xf numFmtId="0" fontId="14" fillId="7" borderId="44" xfId="0" applyFont="1" applyFill="1" applyBorder="1" applyAlignment="1">
      <alignment horizontal="left"/>
    </xf>
    <xf numFmtId="0" fontId="14" fillId="7" borderId="10" xfId="0" applyFont="1" applyFill="1" applyBorder="1" applyAlignment="1">
      <alignment horizontal="left"/>
    </xf>
    <xf numFmtId="0" fontId="14" fillId="3" borderId="11" xfId="0" applyFont="1" applyFill="1" applyBorder="1" applyAlignment="1">
      <alignment horizontal="left"/>
    </xf>
    <xf numFmtId="0" fontId="14" fillId="3" borderId="12" xfId="0" applyFont="1" applyFill="1" applyBorder="1" applyAlignment="1">
      <alignment horizontal="left"/>
    </xf>
    <xf numFmtId="0" fontId="14" fillId="3" borderId="13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2" fillId="0" borderId="43" xfId="4" applyBorder="1" applyAlignment="1">
      <alignment horizontal="left"/>
    </xf>
    <xf numFmtId="0" fontId="2" fillId="0" borderId="12" xfId="4" applyBorder="1" applyAlignment="1">
      <alignment horizontal="left"/>
    </xf>
    <xf numFmtId="0" fontId="2" fillId="0" borderId="37" xfId="4" applyBorder="1" applyAlignment="1">
      <alignment horizontal="left"/>
    </xf>
    <xf numFmtId="0" fontId="3" fillId="0" borderId="0" xfId="4" applyFont="1" applyAlignment="1">
      <alignment horizontal="left"/>
    </xf>
    <xf numFmtId="0" fontId="10" fillId="0" borderId="4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left" vertical="top" wrapText="1"/>
    </xf>
    <xf numFmtId="0" fontId="0" fillId="0" borderId="4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7" xfId="0" applyBorder="1" applyAlignment="1">
      <alignment horizontal="left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57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58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</cellXfs>
  <cellStyles count="6">
    <cellStyle name="Hyperlink 2" xfId="2" xr:uid="{00000000-0005-0000-0000-000000000000}"/>
    <cellStyle name="Hyperlink 2 2" xfId="3" xr:uid="{00000000-0005-0000-0000-000001000000}"/>
    <cellStyle name="Link" xfId="1" builtinId="8"/>
    <cellStyle name="Normal" xfId="0" builtinId="0"/>
    <cellStyle name="Normal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134467</xdr:colOff>
      <xdr:row>0</xdr:row>
      <xdr:rowOff>152466</xdr:rowOff>
    </xdr:from>
    <xdr:to>
      <xdr:col>12</xdr:col>
      <xdr:colOff>76200</xdr:colOff>
      <xdr:row>2</xdr:row>
      <xdr:rowOff>24831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3042" y="152466"/>
          <a:ext cx="7085483" cy="44386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a-DK" sz="16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- Lektionsfordeling 8 - 8 - 5</a:t>
          </a:r>
        </a:p>
      </xdr:txBody>
    </xdr:sp>
    <xdr:clientData/>
  </xdr:twoCellAnchor>
  <xdr:twoCellAnchor>
    <xdr:from>
      <xdr:col>0</xdr:col>
      <xdr:colOff>21982</xdr:colOff>
      <xdr:row>2</xdr:row>
      <xdr:rowOff>31360</xdr:rowOff>
    </xdr:from>
    <xdr:to>
      <xdr:col>11</xdr:col>
      <xdr:colOff>666750</xdr:colOff>
      <xdr:row>10</xdr:row>
      <xdr:rowOff>161779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C32C46D0-1E56-48ED-B270-2CC69AC61C06}"/>
            </a:ext>
          </a:extLst>
        </xdr:cNvPr>
        <xdr:cNvSpPr txBox="1">
          <a:spLocks noChangeArrowheads="1"/>
        </xdr:cNvSpPr>
      </xdr:nvSpPr>
      <xdr:spPr bwMode="auto">
        <a:xfrm>
          <a:off x="21982" y="602860"/>
          <a:ext cx="7143749" cy="59201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datoerne ved de enkelte dage. Ellers dateres fortløbende.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hver dag. Alternativt tastes korrekt tidspunkt hver dag.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12</xdr:col>
      <xdr:colOff>0</xdr:colOff>
      <xdr:row>107</xdr:row>
      <xdr:rowOff>96958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046DF98-9864-4543-AF40-C8BC3468FADF}"/>
            </a:ext>
          </a:extLst>
        </xdr:cNvPr>
        <xdr:cNvSpPr txBox="1">
          <a:spLocks noChangeArrowheads="1"/>
        </xdr:cNvSpPr>
      </xdr:nvSpPr>
      <xdr:spPr bwMode="auto">
        <a:xfrm>
          <a:off x="215462" y="18708414"/>
          <a:ext cx="7195930" cy="7696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1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Grundkursus: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til de enkelte emner kan variere. </a:t>
          </a:r>
          <a:r>
            <a:rPr kumimoji="0" lang="da-DK" sz="1050" b="0" i="0" u="dbl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Den samlede undervisningstid må dog ikke fraviges, og de praktiske øvelsers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dbl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indhold og varighed skal minimum svare til det beskrevne.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2"/>
  <sheetViews>
    <sheetView showZeros="0" tabSelected="1" view="pageLayout" zoomScale="115" zoomScaleNormal="100" zoomScalePageLayoutView="115" workbookViewId="0">
      <selection activeCell="G21" sqref="G21:J21"/>
    </sheetView>
  </sheetViews>
  <sheetFormatPr defaultColWidth="9.140625" defaultRowHeight="12.75" x14ac:dyDescent="0.2"/>
  <cols>
    <col min="1" max="1" width="0.42578125" customWidth="1"/>
    <col min="2" max="2" width="6.7109375" customWidth="1"/>
    <col min="3" max="3" width="6.5703125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  <col min="13" max="13" width="0" hidden="1" customWidth="1"/>
  </cols>
  <sheetData>
    <row r="1" spans="2:12" ht="31.15" customHeight="1" x14ac:dyDescent="0.2"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2:12" x14ac:dyDescent="0.2"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2:12" ht="9.6" customHeight="1" x14ac:dyDescent="0.2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12" hidden="1" x14ac:dyDescent="0.2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2:12" hidden="1" x14ac:dyDescent="0.2"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</row>
    <row r="6" spans="2:12" hidden="1" x14ac:dyDescent="0.2"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</row>
    <row r="7" spans="2:12" hidden="1" x14ac:dyDescent="0.2"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</row>
    <row r="8" spans="2:12" hidden="1" x14ac:dyDescent="0.2"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</row>
    <row r="9" spans="2:12" x14ac:dyDescent="0.2">
      <c r="G9" s="1">
        <f>I13</f>
        <v>0.33333333333333331</v>
      </c>
      <c r="H9" s="1">
        <v>6.9444000000000005E-4</v>
      </c>
    </row>
    <row r="10" spans="2:12" x14ac:dyDescent="0.2">
      <c r="F10" s="1">
        <f>I12</f>
        <v>0</v>
      </c>
      <c r="G10" s="1">
        <f>G58</f>
        <v>0</v>
      </c>
      <c r="H10" s="1">
        <f>G84</f>
        <v>0</v>
      </c>
      <c r="I10" s="1" t="e">
        <f>#REF!</f>
        <v>#REF!</v>
      </c>
    </row>
    <row r="11" spans="2:12" ht="13.5" thickBot="1" x14ac:dyDescent="0.25"/>
    <row r="12" spans="2:12" ht="15" thickBot="1" x14ac:dyDescent="0.25">
      <c r="B12" s="170" t="s">
        <v>0</v>
      </c>
      <c r="C12" s="171"/>
      <c r="D12" s="171"/>
      <c r="E12" s="171"/>
      <c r="F12" s="171"/>
      <c r="G12" s="171"/>
      <c r="H12" s="172"/>
      <c r="I12" s="34"/>
      <c r="J12" s="35" t="s">
        <v>1</v>
      </c>
      <c r="K12" s="36"/>
      <c r="L12" s="37"/>
    </row>
    <row r="13" spans="2:12" ht="15" thickBot="1" x14ac:dyDescent="0.25">
      <c r="B13" s="173" t="s">
        <v>2</v>
      </c>
      <c r="C13" s="174"/>
      <c r="D13" s="174"/>
      <c r="E13" s="174"/>
      <c r="F13" s="174"/>
      <c r="G13" s="174"/>
      <c r="H13" s="175"/>
      <c r="I13" s="38">
        <v>0.33333333333333331</v>
      </c>
      <c r="J13" s="39" t="s">
        <v>3</v>
      </c>
      <c r="K13" s="40"/>
      <c r="L13" s="41"/>
    </row>
    <row r="14" spans="2:12" ht="15" thickBot="1" x14ac:dyDescent="0.25">
      <c r="B14" s="173" t="s">
        <v>4</v>
      </c>
      <c r="C14" s="174"/>
      <c r="D14" s="174"/>
      <c r="E14" s="174"/>
      <c r="F14" s="174"/>
      <c r="G14" s="174"/>
      <c r="H14" s="175"/>
      <c r="I14" s="42">
        <v>15</v>
      </c>
      <c r="J14" s="39" t="s">
        <v>5</v>
      </c>
      <c r="K14" s="40"/>
      <c r="L14" s="41"/>
    </row>
    <row r="15" spans="2:12" ht="15" thickBot="1" x14ac:dyDescent="0.25">
      <c r="B15" s="173" t="s">
        <v>6</v>
      </c>
      <c r="C15" s="174"/>
      <c r="D15" s="174"/>
      <c r="E15" s="174"/>
      <c r="F15" s="174"/>
      <c r="G15" s="174"/>
      <c r="H15" s="175"/>
      <c r="I15" s="42">
        <v>30</v>
      </c>
      <c r="J15" s="39" t="s">
        <v>5</v>
      </c>
      <c r="K15" s="40"/>
      <c r="L15" s="41"/>
    </row>
    <row r="16" spans="2:12" ht="15" thickBot="1" x14ac:dyDescent="0.25">
      <c r="B16" s="173" t="s">
        <v>7</v>
      </c>
      <c r="C16" s="174"/>
      <c r="D16" s="174"/>
      <c r="E16" s="174"/>
      <c r="F16" s="174"/>
      <c r="G16" s="176"/>
      <c r="H16" s="177"/>
      <c r="I16" s="43">
        <v>10</v>
      </c>
      <c r="J16" s="44" t="s">
        <v>5</v>
      </c>
      <c r="K16" s="45"/>
      <c r="L16" s="46"/>
    </row>
    <row r="17" spans="2:12" ht="15" thickBot="1" x14ac:dyDescent="0.25">
      <c r="B17" s="117" t="s">
        <v>8</v>
      </c>
      <c r="C17" s="108"/>
      <c r="D17" s="47"/>
      <c r="E17" s="47"/>
      <c r="F17" s="48"/>
      <c r="G17" s="164"/>
      <c r="H17" s="165"/>
      <c r="I17" s="165"/>
      <c r="J17" s="166"/>
      <c r="K17" s="192"/>
      <c r="L17" s="193"/>
    </row>
    <row r="18" spans="2:12" ht="15" thickBot="1" x14ac:dyDescent="0.25">
      <c r="B18" s="117" t="s">
        <v>9</v>
      </c>
      <c r="C18" s="108"/>
      <c r="D18" s="47"/>
      <c r="E18" s="47"/>
      <c r="F18" s="48"/>
      <c r="G18" s="164"/>
      <c r="H18" s="165"/>
      <c r="I18" s="165"/>
      <c r="J18" s="166"/>
      <c r="K18" s="194"/>
      <c r="L18" s="195"/>
    </row>
    <row r="19" spans="2:12" ht="15" thickBot="1" x14ac:dyDescent="0.25">
      <c r="B19" s="117" t="s">
        <v>10</v>
      </c>
      <c r="C19" s="108"/>
      <c r="D19" s="47"/>
      <c r="E19" s="47"/>
      <c r="F19" s="48"/>
      <c r="G19" s="164"/>
      <c r="H19" s="165"/>
      <c r="I19" s="165"/>
      <c r="J19" s="166"/>
      <c r="K19" s="194"/>
      <c r="L19" s="195"/>
    </row>
    <row r="20" spans="2:12" ht="15" thickBot="1" x14ac:dyDescent="0.25">
      <c r="B20" s="39" t="s">
        <v>11</v>
      </c>
      <c r="C20" s="109"/>
      <c r="D20" s="49"/>
      <c r="E20" s="49"/>
      <c r="F20" s="50"/>
      <c r="G20" s="164"/>
      <c r="H20" s="165"/>
      <c r="I20" s="165"/>
      <c r="J20" s="166"/>
      <c r="K20" s="194"/>
      <c r="L20" s="195"/>
    </row>
    <row r="21" spans="2:12" ht="15" thickBot="1" x14ac:dyDescent="0.25">
      <c r="B21" s="201" t="s">
        <v>12</v>
      </c>
      <c r="C21" s="202"/>
      <c r="D21" s="202"/>
      <c r="E21" s="202"/>
      <c r="F21" s="203"/>
      <c r="G21" s="164"/>
      <c r="H21" s="165"/>
      <c r="I21" s="165"/>
      <c r="J21" s="166"/>
      <c r="K21" s="194"/>
      <c r="L21" s="195"/>
    </row>
    <row r="22" spans="2:12" ht="15" thickBot="1" x14ac:dyDescent="0.25">
      <c r="B22" s="39" t="s">
        <v>13</v>
      </c>
      <c r="C22" s="109"/>
      <c r="D22" s="49"/>
      <c r="E22" s="49"/>
      <c r="F22" s="50"/>
      <c r="G22" s="164"/>
      <c r="H22" s="165"/>
      <c r="I22" s="165"/>
      <c r="J22" s="166"/>
      <c r="K22" s="194"/>
      <c r="L22" s="195"/>
    </row>
    <row r="23" spans="2:12" ht="15" thickBot="1" x14ac:dyDescent="0.25">
      <c r="B23" s="39" t="s">
        <v>14</v>
      </c>
      <c r="C23" s="109"/>
      <c r="D23" s="49"/>
      <c r="E23" s="49"/>
      <c r="F23" s="50"/>
      <c r="G23" s="164"/>
      <c r="H23" s="165"/>
      <c r="I23" s="165"/>
      <c r="J23" s="166"/>
      <c r="K23" s="194"/>
      <c r="L23" s="195"/>
    </row>
    <row r="24" spans="2:12" ht="15" thickBot="1" x14ac:dyDescent="0.25">
      <c r="B24" s="39" t="s">
        <v>15</v>
      </c>
      <c r="C24" s="109"/>
      <c r="D24" s="49"/>
      <c r="E24" s="49"/>
      <c r="F24" s="50"/>
      <c r="G24" s="164"/>
      <c r="H24" s="165"/>
      <c r="I24" s="165"/>
      <c r="J24" s="166"/>
      <c r="K24" s="194"/>
      <c r="L24" s="195"/>
    </row>
    <row r="25" spans="2:12" ht="15" thickBot="1" x14ac:dyDescent="0.25">
      <c r="B25" s="117" t="s">
        <v>16</v>
      </c>
      <c r="C25" s="108"/>
      <c r="D25" s="47"/>
      <c r="E25" s="47"/>
      <c r="F25" s="48"/>
      <c r="G25" s="164"/>
      <c r="H25" s="165"/>
      <c r="I25" s="165"/>
      <c r="J25" s="166"/>
      <c r="K25" s="196"/>
      <c r="L25" s="197"/>
    </row>
    <row r="26" spans="2:12" ht="15" thickBot="1" x14ac:dyDescent="0.25">
      <c r="B26" s="167" t="s">
        <v>17</v>
      </c>
      <c r="C26" s="168"/>
      <c r="D26" s="168"/>
      <c r="E26" s="168"/>
      <c r="F26" s="168"/>
      <c r="G26" s="164"/>
      <c r="H26" s="165"/>
      <c r="I26" s="165"/>
      <c r="J26" s="166"/>
      <c r="K26" s="164"/>
      <c r="L26" s="165"/>
    </row>
    <row r="27" spans="2:12" ht="15" thickBot="1" x14ac:dyDescent="0.25">
      <c r="B27" s="118" t="s">
        <v>18</v>
      </c>
      <c r="C27" s="110"/>
      <c r="D27" s="51"/>
      <c r="E27" s="51"/>
      <c r="F27" s="52"/>
      <c r="G27" s="53"/>
      <c r="H27" s="52"/>
      <c r="I27" s="52"/>
      <c r="J27" s="52"/>
      <c r="K27" s="54"/>
      <c r="L27" s="55"/>
    </row>
    <row r="28" spans="2:12" ht="14.25" x14ac:dyDescent="0.2">
      <c r="B28" s="111"/>
      <c r="C28" s="111"/>
      <c r="D28" s="105"/>
      <c r="E28" s="105"/>
      <c r="F28" s="106"/>
      <c r="G28" s="107"/>
      <c r="H28" s="106"/>
      <c r="I28" s="106"/>
      <c r="J28" s="106"/>
      <c r="K28" s="68"/>
      <c r="L28" s="68"/>
    </row>
    <row r="29" spans="2:12" ht="14.25" x14ac:dyDescent="0.2">
      <c r="B29" s="111"/>
      <c r="C29" s="111"/>
      <c r="D29" s="105"/>
      <c r="E29" s="105"/>
      <c r="F29" s="106"/>
      <c r="G29" s="107"/>
      <c r="H29" s="106"/>
      <c r="I29" s="106"/>
      <c r="J29" s="106"/>
      <c r="K29" s="68"/>
      <c r="L29" s="68"/>
    </row>
    <row r="30" spans="2:12" ht="13.5" thickBot="1" x14ac:dyDescent="0.25">
      <c r="L30" s="2"/>
    </row>
    <row r="31" spans="2:12" ht="15" thickBot="1" x14ac:dyDescent="0.25">
      <c r="B31" s="119" t="s">
        <v>19</v>
      </c>
      <c r="C31" s="56" t="s">
        <v>20</v>
      </c>
      <c r="D31" s="56" t="s">
        <v>21</v>
      </c>
      <c r="E31" s="56" t="s">
        <v>22</v>
      </c>
      <c r="F31" s="57" t="s">
        <v>23</v>
      </c>
      <c r="G31" s="58">
        <f>IF(I12&lt;&gt;" ",I12,0)</f>
        <v>0</v>
      </c>
      <c r="H31" s="59"/>
      <c r="I31" s="59"/>
      <c r="J31" s="59"/>
      <c r="K31" s="59"/>
      <c r="L31" s="60"/>
    </row>
    <row r="32" spans="2:12" ht="14.25" x14ac:dyDescent="0.2">
      <c r="B32" s="120">
        <f>I13</f>
        <v>0.33333333333333331</v>
      </c>
      <c r="C32" s="112">
        <f>G9+(H9*I14)</f>
        <v>0.34374993333333331</v>
      </c>
      <c r="D32" s="61">
        <f>I14</f>
        <v>15</v>
      </c>
      <c r="E32" s="62"/>
      <c r="F32" s="198" t="s">
        <v>24</v>
      </c>
      <c r="G32" s="199"/>
      <c r="H32" s="199"/>
      <c r="I32" s="199"/>
      <c r="J32" s="199"/>
      <c r="K32" s="199"/>
      <c r="L32" s="200"/>
    </row>
    <row r="33" spans="2:12" ht="14.25" x14ac:dyDescent="0.2">
      <c r="B33" s="162">
        <f>C32</f>
        <v>0.34374993333333331</v>
      </c>
      <c r="C33" s="158">
        <f>B33+(45*H9)</f>
        <v>0.37499973333333331</v>
      </c>
      <c r="D33" s="160">
        <v>45</v>
      </c>
      <c r="E33" s="139">
        <v>1</v>
      </c>
      <c r="F33" s="152" t="s">
        <v>25</v>
      </c>
      <c r="G33" s="153"/>
      <c r="H33" s="153"/>
      <c r="I33" s="153"/>
      <c r="J33" s="153"/>
      <c r="K33" s="153"/>
      <c r="L33" s="154"/>
    </row>
    <row r="34" spans="2:12" ht="14.25" x14ac:dyDescent="0.2">
      <c r="B34" s="163"/>
      <c r="C34" s="159"/>
      <c r="D34" s="169"/>
      <c r="E34" s="139"/>
      <c r="F34" s="146" t="s">
        <v>26</v>
      </c>
      <c r="G34" s="147"/>
      <c r="H34" s="147"/>
      <c r="I34" s="147"/>
      <c r="J34" s="147"/>
      <c r="K34" s="147"/>
      <c r="L34" s="148"/>
    </row>
    <row r="35" spans="2:12" ht="14.25" x14ac:dyDescent="0.2">
      <c r="B35" s="121">
        <f>C33</f>
        <v>0.37499973333333331</v>
      </c>
      <c r="C35" s="113">
        <f>B35+(D35*H9)</f>
        <v>0.38194413333333332</v>
      </c>
      <c r="D35" s="63">
        <f>$I$16</f>
        <v>10</v>
      </c>
      <c r="E35" s="127"/>
      <c r="F35" s="64" t="s">
        <v>27</v>
      </c>
      <c r="G35" s="65"/>
      <c r="H35" s="65"/>
      <c r="I35" s="65"/>
      <c r="J35" s="65"/>
      <c r="K35" s="65"/>
      <c r="L35" s="66"/>
    </row>
    <row r="36" spans="2:12" ht="14.25" x14ac:dyDescent="0.2">
      <c r="B36" s="162">
        <f>C35</f>
        <v>0.38194413333333332</v>
      </c>
      <c r="C36" s="158">
        <f>B36+(45*$H$9)</f>
        <v>0.41319393333333332</v>
      </c>
      <c r="D36" s="169">
        <v>45</v>
      </c>
      <c r="E36" s="139">
        <v>2</v>
      </c>
      <c r="F36" s="143" t="s">
        <v>28</v>
      </c>
      <c r="G36" s="144"/>
      <c r="H36" s="144"/>
      <c r="I36" s="144"/>
      <c r="J36" s="144"/>
      <c r="K36" s="144"/>
      <c r="L36" s="145"/>
    </row>
    <row r="37" spans="2:12" ht="14.25" x14ac:dyDescent="0.2">
      <c r="B37" s="163"/>
      <c r="C37" s="159"/>
      <c r="D37" s="161"/>
      <c r="E37" s="139"/>
      <c r="F37" s="146" t="s">
        <v>29</v>
      </c>
      <c r="G37" s="147"/>
      <c r="H37" s="147"/>
      <c r="I37" s="147"/>
      <c r="J37" s="147"/>
      <c r="K37" s="147"/>
      <c r="L37" s="148"/>
    </row>
    <row r="38" spans="2:12" ht="14.25" x14ac:dyDescent="0.2">
      <c r="B38" s="122">
        <f>C36</f>
        <v>0.41319393333333332</v>
      </c>
      <c r="C38" s="114">
        <f>B38+(D38*H9)</f>
        <v>0.42013833333333334</v>
      </c>
      <c r="D38" s="63">
        <f>$I$16</f>
        <v>10</v>
      </c>
      <c r="E38" s="67"/>
      <c r="F38" s="140" t="s">
        <v>27</v>
      </c>
      <c r="G38" s="141"/>
      <c r="H38" s="141"/>
      <c r="I38" s="141"/>
      <c r="J38" s="141"/>
      <c r="K38" s="141"/>
      <c r="L38" s="142"/>
    </row>
    <row r="39" spans="2:12" ht="14.25" x14ac:dyDescent="0.2">
      <c r="B39" s="162">
        <f>C38</f>
        <v>0.42013833333333334</v>
      </c>
      <c r="C39" s="158">
        <f>B39+(45*H9)</f>
        <v>0.45138813333333333</v>
      </c>
      <c r="D39" s="160">
        <v>45</v>
      </c>
      <c r="E39" s="139">
        <v>3</v>
      </c>
      <c r="F39" s="152" t="s">
        <v>30</v>
      </c>
      <c r="G39" s="153"/>
      <c r="H39" s="153"/>
      <c r="I39" s="153"/>
      <c r="J39" s="153"/>
      <c r="K39" s="153"/>
      <c r="L39" s="154"/>
    </row>
    <row r="40" spans="2:12" ht="14.25" x14ac:dyDescent="0.2">
      <c r="B40" s="163"/>
      <c r="C40" s="159"/>
      <c r="D40" s="161"/>
      <c r="E40" s="139"/>
      <c r="F40" s="146" t="s">
        <v>31</v>
      </c>
      <c r="G40" s="147"/>
      <c r="H40" s="147"/>
      <c r="I40" s="147"/>
      <c r="J40" s="147"/>
      <c r="K40" s="147"/>
      <c r="L40" s="148"/>
    </row>
    <row r="41" spans="2:12" ht="14.25" x14ac:dyDescent="0.2">
      <c r="B41" s="121">
        <f>C39</f>
        <v>0.45138813333333333</v>
      </c>
      <c r="C41" s="113">
        <f>B41+(D41*H9)</f>
        <v>0.45833253333333335</v>
      </c>
      <c r="D41" s="63">
        <f>$I$16</f>
        <v>10</v>
      </c>
      <c r="E41" s="127"/>
      <c r="F41" s="64" t="s">
        <v>27</v>
      </c>
      <c r="G41" s="65"/>
      <c r="H41" s="65"/>
      <c r="I41" s="65"/>
      <c r="J41" s="65"/>
      <c r="K41" s="65"/>
      <c r="L41" s="66"/>
    </row>
    <row r="42" spans="2:12" ht="14.25" x14ac:dyDescent="0.2">
      <c r="B42" s="162">
        <f>C41</f>
        <v>0.45833253333333335</v>
      </c>
      <c r="C42" s="158">
        <f>B42+(45*H9)</f>
        <v>0.48958233333333334</v>
      </c>
      <c r="D42" s="160">
        <v>45</v>
      </c>
      <c r="E42" s="139">
        <v>4</v>
      </c>
      <c r="F42" s="143" t="s">
        <v>32</v>
      </c>
      <c r="G42" s="144"/>
      <c r="H42" s="144"/>
      <c r="I42" s="144"/>
      <c r="J42" s="144"/>
      <c r="K42" s="144"/>
      <c r="L42" s="145"/>
    </row>
    <row r="43" spans="2:12" ht="14.25" x14ac:dyDescent="0.2">
      <c r="B43" s="163"/>
      <c r="C43" s="159"/>
      <c r="D43" s="161"/>
      <c r="E43" s="139"/>
      <c r="F43" s="146" t="s">
        <v>33</v>
      </c>
      <c r="G43" s="147"/>
      <c r="H43" s="147"/>
      <c r="I43" s="147"/>
      <c r="J43" s="147"/>
      <c r="K43" s="147"/>
      <c r="L43" s="148"/>
    </row>
    <row r="44" spans="2:12" ht="14.25" x14ac:dyDescent="0.2">
      <c r="B44" s="122">
        <f>C42</f>
        <v>0.48958233333333334</v>
      </c>
      <c r="C44" s="114">
        <f>B44+(I15*H9)</f>
        <v>0.51041553333333334</v>
      </c>
      <c r="D44" s="63">
        <f>$I$15</f>
        <v>30</v>
      </c>
      <c r="E44" s="67"/>
      <c r="F44" s="149" t="s">
        <v>34</v>
      </c>
      <c r="G44" s="150"/>
      <c r="H44" s="150"/>
      <c r="I44" s="150"/>
      <c r="J44" s="150"/>
      <c r="K44" s="150"/>
      <c r="L44" s="151"/>
    </row>
    <row r="45" spans="2:12" ht="14.25" x14ac:dyDescent="0.2">
      <c r="B45" s="162">
        <f>C44</f>
        <v>0.51041553333333334</v>
      </c>
      <c r="C45" s="158">
        <f>B45+(45*H9)</f>
        <v>0.54166533333333333</v>
      </c>
      <c r="D45" s="160">
        <v>45</v>
      </c>
      <c r="E45" s="139">
        <v>5</v>
      </c>
      <c r="F45" s="152" t="s">
        <v>35</v>
      </c>
      <c r="G45" s="153"/>
      <c r="H45" s="153"/>
      <c r="I45" s="153"/>
      <c r="J45" s="153"/>
      <c r="K45" s="153"/>
      <c r="L45" s="154"/>
    </row>
    <row r="46" spans="2:12" ht="14.25" x14ac:dyDescent="0.2">
      <c r="B46" s="163"/>
      <c r="C46" s="159"/>
      <c r="D46" s="161"/>
      <c r="E46" s="139"/>
      <c r="F46" s="146" t="s">
        <v>36</v>
      </c>
      <c r="G46" s="147"/>
      <c r="H46" s="147"/>
      <c r="I46" s="147"/>
      <c r="J46" s="147"/>
      <c r="K46" s="147"/>
      <c r="L46" s="148"/>
    </row>
    <row r="47" spans="2:12" ht="14.25" x14ac:dyDescent="0.2">
      <c r="B47" s="121">
        <f>C45</f>
        <v>0.54166533333333333</v>
      </c>
      <c r="C47" s="113">
        <f>B47+(D47*H9)</f>
        <v>0.54860973333333329</v>
      </c>
      <c r="D47" s="63">
        <f>$I$16</f>
        <v>10</v>
      </c>
      <c r="E47" s="127"/>
      <c r="F47" s="64" t="s">
        <v>27</v>
      </c>
      <c r="G47" s="65"/>
      <c r="H47" s="65"/>
      <c r="I47" s="65"/>
      <c r="J47" s="65"/>
      <c r="K47" s="65"/>
      <c r="L47" s="66"/>
    </row>
    <row r="48" spans="2:12" ht="14.25" x14ac:dyDescent="0.2">
      <c r="B48" s="162">
        <f>C47</f>
        <v>0.54860973333333329</v>
      </c>
      <c r="C48" s="158">
        <f>B48+(45*H9)</f>
        <v>0.57985953333333329</v>
      </c>
      <c r="D48" s="160">
        <v>45</v>
      </c>
      <c r="E48" s="139">
        <v>6</v>
      </c>
      <c r="F48" s="143" t="s">
        <v>37</v>
      </c>
      <c r="G48" s="144"/>
      <c r="H48" s="144"/>
      <c r="I48" s="144"/>
      <c r="J48" s="144"/>
      <c r="K48" s="144"/>
      <c r="L48" s="145"/>
    </row>
    <row r="49" spans="2:13" ht="14.25" x14ac:dyDescent="0.2">
      <c r="B49" s="163"/>
      <c r="C49" s="159"/>
      <c r="D49" s="161"/>
      <c r="E49" s="139"/>
      <c r="F49" s="146" t="s">
        <v>38</v>
      </c>
      <c r="G49" s="147"/>
      <c r="H49" s="147"/>
      <c r="I49" s="147"/>
      <c r="J49" s="147"/>
      <c r="K49" s="147"/>
      <c r="L49" s="148"/>
    </row>
    <row r="50" spans="2:13" ht="14.25" x14ac:dyDescent="0.2">
      <c r="B50" s="122">
        <f>C48</f>
        <v>0.57985953333333329</v>
      </c>
      <c r="C50" s="114">
        <f>B50+(D50*H9)</f>
        <v>0.58680393333333325</v>
      </c>
      <c r="D50" s="63">
        <f>$I$16</f>
        <v>10</v>
      </c>
      <c r="E50" s="67"/>
      <c r="F50" s="140" t="s">
        <v>27</v>
      </c>
      <c r="G50" s="141"/>
      <c r="H50" s="141"/>
      <c r="I50" s="141"/>
      <c r="J50" s="141"/>
      <c r="K50" s="141"/>
      <c r="L50" s="142"/>
    </row>
    <row r="51" spans="2:13" ht="14.25" x14ac:dyDescent="0.2">
      <c r="B51" s="162">
        <f>C50</f>
        <v>0.58680393333333325</v>
      </c>
      <c r="C51" s="158">
        <f>B51+(45*H9)</f>
        <v>0.61805373333333324</v>
      </c>
      <c r="D51" s="160">
        <v>45</v>
      </c>
      <c r="E51" s="139">
        <v>7</v>
      </c>
      <c r="F51" s="152" t="s">
        <v>39</v>
      </c>
      <c r="G51" s="153"/>
      <c r="H51" s="153"/>
      <c r="I51" s="153"/>
      <c r="J51" s="153"/>
      <c r="K51" s="153"/>
      <c r="L51" s="154"/>
    </row>
    <row r="52" spans="2:13" ht="14.25" x14ac:dyDescent="0.2">
      <c r="B52" s="163"/>
      <c r="C52" s="159"/>
      <c r="D52" s="161"/>
      <c r="E52" s="139"/>
      <c r="F52" s="143" t="s">
        <v>40</v>
      </c>
      <c r="G52" s="144"/>
      <c r="H52" s="144"/>
      <c r="I52" s="144"/>
      <c r="J52" s="144"/>
      <c r="K52" s="144"/>
      <c r="L52" s="145"/>
    </row>
    <row r="53" spans="2:13" ht="14.25" x14ac:dyDescent="0.2">
      <c r="B53" s="121">
        <f>C51</f>
        <v>0.61805373333333324</v>
      </c>
      <c r="C53" s="113">
        <f>B53+(D53*H9)</f>
        <v>0.62499813333333321</v>
      </c>
      <c r="D53" s="63">
        <f>$I$16</f>
        <v>10</v>
      </c>
      <c r="E53" s="125"/>
      <c r="F53" s="64" t="s">
        <v>27</v>
      </c>
      <c r="G53" s="65"/>
      <c r="H53" s="65"/>
      <c r="I53" s="65"/>
      <c r="J53" s="65"/>
      <c r="K53" s="65"/>
      <c r="L53" s="66"/>
    </row>
    <row r="54" spans="2:13" ht="14.25" x14ac:dyDescent="0.2">
      <c r="B54" s="162">
        <f>C53</f>
        <v>0.62499813333333321</v>
      </c>
      <c r="C54" s="158">
        <f>B54+(45*H9)</f>
        <v>0.6562479333333332</v>
      </c>
      <c r="D54" s="160">
        <v>45</v>
      </c>
      <c r="E54" s="134">
        <v>8</v>
      </c>
      <c r="F54" s="152" t="s">
        <v>41</v>
      </c>
      <c r="G54" s="153"/>
      <c r="H54" s="153"/>
      <c r="I54" s="153"/>
      <c r="J54" s="153"/>
      <c r="K54" s="153"/>
      <c r="L54" s="154"/>
    </row>
    <row r="55" spans="2:13" ht="15" thickBot="1" x14ac:dyDescent="0.25">
      <c r="B55" s="178"/>
      <c r="C55" s="179"/>
      <c r="D55" s="180"/>
      <c r="E55" s="135"/>
      <c r="F55" s="136"/>
      <c r="G55" s="137"/>
      <c r="H55" s="137"/>
      <c r="I55" s="137"/>
      <c r="J55" s="137"/>
      <c r="K55" s="137"/>
      <c r="L55" s="138"/>
    </row>
    <row r="56" spans="2:13" ht="14.25" x14ac:dyDescent="0.2">
      <c r="B56" s="115"/>
      <c r="C56" s="115"/>
      <c r="D56" s="104"/>
      <c r="E56" s="104"/>
      <c r="F56" s="128"/>
      <c r="G56" s="128"/>
      <c r="H56" s="128"/>
      <c r="I56" s="128"/>
      <c r="J56" s="128"/>
      <c r="K56" s="128"/>
      <c r="L56" s="128"/>
    </row>
    <row r="57" spans="2:13" ht="15" thickBot="1" x14ac:dyDescent="0.25"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2:13" ht="15" thickBot="1" x14ac:dyDescent="0.25">
      <c r="B58" s="119" t="s">
        <v>19</v>
      </c>
      <c r="C58" s="56" t="s">
        <v>20</v>
      </c>
      <c r="D58" s="56" t="s">
        <v>21</v>
      </c>
      <c r="E58" s="56" t="s">
        <v>22</v>
      </c>
      <c r="F58" s="57" t="s">
        <v>42</v>
      </c>
      <c r="G58" s="69">
        <f>IF(G31&lt;&gt;0,G31+1,0)</f>
        <v>0</v>
      </c>
      <c r="H58" s="59"/>
      <c r="I58" s="59"/>
      <c r="J58" s="59"/>
      <c r="K58" s="59"/>
      <c r="L58" s="60"/>
      <c r="M58" s="2"/>
    </row>
    <row r="59" spans="2:13" ht="14.25" x14ac:dyDescent="0.2">
      <c r="B59" s="181">
        <f>I$13</f>
        <v>0.33333333333333331</v>
      </c>
      <c r="C59" s="158">
        <f>B59+(45*H$9)</f>
        <v>0.36458313333333331</v>
      </c>
      <c r="D59" s="160">
        <v>45</v>
      </c>
      <c r="E59" s="139">
        <v>9</v>
      </c>
      <c r="F59" s="70" t="s">
        <v>43</v>
      </c>
      <c r="G59" s="71"/>
      <c r="H59" s="72"/>
      <c r="I59" s="72"/>
      <c r="J59" s="72"/>
      <c r="K59" s="72"/>
      <c r="L59" s="73"/>
    </row>
    <row r="60" spans="2:13" ht="14.25" x14ac:dyDescent="0.2">
      <c r="B60" s="182"/>
      <c r="C60" s="159"/>
      <c r="D60" s="161"/>
      <c r="E60" s="139"/>
      <c r="F60" s="74" t="s">
        <v>44</v>
      </c>
      <c r="G60" s="75"/>
      <c r="H60" s="75"/>
      <c r="I60" s="75"/>
      <c r="J60" s="75"/>
      <c r="K60" s="75"/>
      <c r="L60" s="76"/>
    </row>
    <row r="61" spans="2:13" ht="14.25" x14ac:dyDescent="0.2">
      <c r="B61" s="123">
        <f>C59</f>
        <v>0.36458313333333331</v>
      </c>
      <c r="C61" s="113">
        <f>B61+(D61*H9)</f>
        <v>0.37152753333333333</v>
      </c>
      <c r="D61" s="63">
        <f>$I$16</f>
        <v>10</v>
      </c>
      <c r="E61" s="127"/>
      <c r="F61" s="77" t="s">
        <v>27</v>
      </c>
      <c r="G61" s="78"/>
      <c r="H61" s="78"/>
      <c r="I61" s="78"/>
      <c r="J61" s="78"/>
      <c r="K61" s="78"/>
      <c r="L61" s="79"/>
    </row>
    <row r="62" spans="2:13" ht="14.25" x14ac:dyDescent="0.2">
      <c r="B62" s="162">
        <f>C61</f>
        <v>0.37152753333333333</v>
      </c>
      <c r="C62" s="158">
        <f>B62+(45*$H$9)</f>
        <v>0.40277733333333332</v>
      </c>
      <c r="D62" s="160">
        <v>45</v>
      </c>
      <c r="E62" s="139">
        <v>10</v>
      </c>
      <c r="F62" s="68" t="s">
        <v>45</v>
      </c>
      <c r="G62" s="80"/>
      <c r="H62" s="80"/>
      <c r="I62" s="80"/>
      <c r="J62" s="80"/>
      <c r="K62" s="80"/>
      <c r="L62" s="81"/>
    </row>
    <row r="63" spans="2:13" ht="14.25" x14ac:dyDescent="0.2">
      <c r="B63" s="163"/>
      <c r="C63" s="159"/>
      <c r="D63" s="161"/>
      <c r="E63" s="139"/>
      <c r="F63" s="68"/>
      <c r="G63" s="75"/>
      <c r="H63" s="75"/>
      <c r="I63" s="75"/>
      <c r="J63" s="75"/>
      <c r="K63" s="75"/>
      <c r="L63" s="76"/>
      <c r="M63" s="4"/>
    </row>
    <row r="64" spans="2:13" ht="14.25" x14ac:dyDescent="0.2">
      <c r="B64" s="122">
        <f>C62</f>
        <v>0.40277733333333332</v>
      </c>
      <c r="C64" s="114">
        <f>B64+(D64*H$9)</f>
        <v>0.40972173333333334</v>
      </c>
      <c r="D64" s="63">
        <f>$I$16</f>
        <v>10</v>
      </c>
      <c r="E64" s="67"/>
      <c r="F64" s="140" t="s">
        <v>27</v>
      </c>
      <c r="G64" s="141"/>
      <c r="H64" s="141"/>
      <c r="I64" s="141"/>
      <c r="J64" s="141"/>
      <c r="K64" s="141"/>
      <c r="L64" s="142"/>
      <c r="M64" s="3"/>
    </row>
    <row r="65" spans="2:13" ht="14.25" x14ac:dyDescent="0.2">
      <c r="B65" s="162">
        <f>C64</f>
        <v>0.40972173333333334</v>
      </c>
      <c r="C65" s="158">
        <f>B65+(45*H$9)</f>
        <v>0.44097153333333333</v>
      </c>
      <c r="D65" s="160">
        <v>45</v>
      </c>
      <c r="E65" s="139">
        <v>11</v>
      </c>
      <c r="F65" s="82" t="s">
        <v>46</v>
      </c>
      <c r="G65" s="83"/>
      <c r="H65" s="83"/>
      <c r="I65" s="83"/>
      <c r="J65" s="83"/>
      <c r="K65" s="83"/>
      <c r="L65" s="84"/>
      <c r="M65" s="3"/>
    </row>
    <row r="66" spans="2:13" ht="14.25" x14ac:dyDescent="0.2">
      <c r="B66" s="163"/>
      <c r="C66" s="159"/>
      <c r="D66" s="161"/>
      <c r="E66" s="139"/>
      <c r="F66" s="85" t="s">
        <v>47</v>
      </c>
      <c r="G66" s="75"/>
      <c r="H66" s="75"/>
      <c r="I66" s="75"/>
      <c r="J66" s="75"/>
      <c r="K66" s="75"/>
      <c r="L66" s="76"/>
      <c r="M66" s="3"/>
    </row>
    <row r="67" spans="2:13" ht="14.25" x14ac:dyDescent="0.2">
      <c r="B67" s="121">
        <f>C65</f>
        <v>0.44097153333333333</v>
      </c>
      <c r="C67" s="113">
        <f>B67+(D67*H$9)</f>
        <v>0.44791593333333335</v>
      </c>
      <c r="D67" s="63">
        <f>$I$16</f>
        <v>10</v>
      </c>
      <c r="E67" s="127"/>
      <c r="F67" s="86" t="s">
        <v>27</v>
      </c>
      <c r="G67" s="78"/>
      <c r="H67" s="78"/>
      <c r="I67" s="78"/>
      <c r="J67" s="78"/>
      <c r="K67" s="78"/>
      <c r="L67" s="79"/>
      <c r="M67" s="2"/>
    </row>
    <row r="68" spans="2:13" ht="14.25" x14ac:dyDescent="0.2">
      <c r="B68" s="162">
        <f>C67</f>
        <v>0.44791593333333335</v>
      </c>
      <c r="C68" s="158">
        <f>B68+(45*H$9)</f>
        <v>0.47916573333333334</v>
      </c>
      <c r="D68" s="160">
        <v>45</v>
      </c>
      <c r="E68" s="139">
        <v>12</v>
      </c>
      <c r="F68" s="87" t="s">
        <v>48</v>
      </c>
      <c r="G68" s="80"/>
      <c r="H68" s="80"/>
      <c r="I68" s="80"/>
      <c r="J68" s="80"/>
      <c r="K68" s="80"/>
      <c r="L68" s="81"/>
      <c r="M68" s="2"/>
    </row>
    <row r="69" spans="2:13" ht="27.6" customHeight="1" x14ac:dyDescent="0.2">
      <c r="B69" s="163"/>
      <c r="C69" s="159"/>
      <c r="D69" s="161"/>
      <c r="E69" s="139"/>
      <c r="F69" s="146" t="s">
        <v>49</v>
      </c>
      <c r="G69" s="147"/>
      <c r="H69" s="147"/>
      <c r="I69" s="147"/>
      <c r="J69" s="147"/>
      <c r="K69" s="147"/>
      <c r="L69" s="148"/>
    </row>
    <row r="70" spans="2:13" ht="14.25" x14ac:dyDescent="0.2">
      <c r="B70" s="122">
        <f>C68</f>
        <v>0.47916573333333334</v>
      </c>
      <c r="C70" s="114">
        <f>B70+(I$15*H$9)</f>
        <v>0.49999893333333334</v>
      </c>
      <c r="D70" s="63">
        <f>$I$15</f>
        <v>30</v>
      </c>
      <c r="E70" s="67"/>
      <c r="F70" s="149" t="s">
        <v>34</v>
      </c>
      <c r="G70" s="150"/>
      <c r="H70" s="150"/>
      <c r="I70" s="150"/>
      <c r="J70" s="150"/>
      <c r="K70" s="150"/>
      <c r="L70" s="151"/>
    </row>
    <row r="71" spans="2:13" ht="14.25" x14ac:dyDescent="0.2">
      <c r="B71" s="162">
        <f>C70</f>
        <v>0.49999893333333334</v>
      </c>
      <c r="C71" s="158">
        <f>B71+(45*H$9)</f>
        <v>0.53124873333333333</v>
      </c>
      <c r="D71" s="160">
        <v>45</v>
      </c>
      <c r="E71" s="139">
        <v>13</v>
      </c>
      <c r="F71" s="82" t="s">
        <v>50</v>
      </c>
      <c r="G71" s="83"/>
      <c r="H71" s="83"/>
      <c r="I71" s="83"/>
      <c r="J71" s="83"/>
      <c r="K71" s="83"/>
      <c r="L71" s="84"/>
    </row>
    <row r="72" spans="2:13" ht="14.25" x14ac:dyDescent="0.2">
      <c r="B72" s="163"/>
      <c r="C72" s="159"/>
      <c r="D72" s="161"/>
      <c r="E72" s="139"/>
      <c r="F72" s="85" t="s">
        <v>51</v>
      </c>
      <c r="G72" s="75"/>
      <c r="H72" s="75"/>
      <c r="I72" s="75"/>
      <c r="J72" s="75"/>
      <c r="K72" s="75"/>
      <c r="L72" s="76"/>
    </row>
    <row r="73" spans="2:13" ht="14.25" x14ac:dyDescent="0.2">
      <c r="B73" s="121">
        <f>C71</f>
        <v>0.53124873333333333</v>
      </c>
      <c r="C73" s="113">
        <f>B73+(D73*H$9)</f>
        <v>0.5381931333333333</v>
      </c>
      <c r="D73" s="63">
        <f>$I$16</f>
        <v>10</v>
      </c>
      <c r="E73" s="127"/>
      <c r="F73" s="86" t="s">
        <v>27</v>
      </c>
      <c r="G73" s="78"/>
      <c r="H73" s="78"/>
      <c r="I73" s="78"/>
      <c r="J73" s="78"/>
      <c r="K73" s="78"/>
      <c r="L73" s="79"/>
    </row>
    <row r="74" spans="2:13" ht="14.25" x14ac:dyDescent="0.2">
      <c r="B74" s="162">
        <f>C73</f>
        <v>0.5381931333333333</v>
      </c>
      <c r="C74" s="158">
        <f>B74+(45*H$9)</f>
        <v>0.56944293333333329</v>
      </c>
      <c r="D74" s="160">
        <v>45</v>
      </c>
      <c r="E74" s="139">
        <v>14</v>
      </c>
      <c r="F74" s="88" t="s">
        <v>52</v>
      </c>
      <c r="G74" s="89"/>
      <c r="H74" s="89"/>
      <c r="I74" s="89"/>
      <c r="J74" s="89"/>
      <c r="K74" s="89"/>
      <c r="L74" s="90"/>
    </row>
    <row r="75" spans="2:13" ht="14.25" x14ac:dyDescent="0.2">
      <c r="B75" s="163"/>
      <c r="C75" s="159"/>
      <c r="D75" s="161"/>
      <c r="E75" s="139"/>
      <c r="F75" s="91" t="s">
        <v>53</v>
      </c>
      <c r="G75" s="92"/>
      <c r="H75" s="92"/>
      <c r="I75" s="92"/>
      <c r="J75" s="92"/>
      <c r="K75" s="92"/>
      <c r="L75" s="93"/>
    </row>
    <row r="76" spans="2:13" ht="14.25" x14ac:dyDescent="0.2">
      <c r="B76" s="122">
        <f>C74</f>
        <v>0.56944293333333329</v>
      </c>
      <c r="C76" s="114">
        <f>B76+(D76*H$9)</f>
        <v>0.57638733333333325</v>
      </c>
      <c r="D76" s="63">
        <f>$I$16</f>
        <v>10</v>
      </c>
      <c r="E76" s="67"/>
      <c r="F76" s="140" t="s">
        <v>27</v>
      </c>
      <c r="G76" s="141"/>
      <c r="H76" s="141"/>
      <c r="I76" s="141"/>
      <c r="J76" s="141"/>
      <c r="K76" s="141"/>
      <c r="L76" s="142"/>
    </row>
    <row r="77" spans="2:13" ht="14.25" x14ac:dyDescent="0.2">
      <c r="B77" s="162">
        <f>C76</f>
        <v>0.57638733333333325</v>
      </c>
      <c r="C77" s="158">
        <f>B77+(45*H$9)</f>
        <v>0.60763713333333325</v>
      </c>
      <c r="D77" s="160">
        <v>45</v>
      </c>
      <c r="E77" s="139">
        <v>15</v>
      </c>
      <c r="F77" s="88" t="s">
        <v>54</v>
      </c>
      <c r="G77" s="94"/>
      <c r="H77" s="94"/>
      <c r="I77" s="94"/>
      <c r="J77" s="94"/>
      <c r="K77" s="94"/>
      <c r="L77" s="95"/>
    </row>
    <row r="78" spans="2:13" ht="33.6" customHeight="1" x14ac:dyDescent="0.2">
      <c r="B78" s="163"/>
      <c r="C78" s="159"/>
      <c r="D78" s="161"/>
      <c r="E78" s="139"/>
      <c r="F78" s="155" t="s">
        <v>55</v>
      </c>
      <c r="G78" s="156"/>
      <c r="H78" s="156"/>
      <c r="I78" s="156"/>
      <c r="J78" s="156"/>
      <c r="K78" s="156"/>
      <c r="L78" s="157"/>
    </row>
    <row r="79" spans="2:13" ht="14.25" x14ac:dyDescent="0.2">
      <c r="B79" s="121">
        <f>C77</f>
        <v>0.60763713333333325</v>
      </c>
      <c r="C79" s="113">
        <f>B79+(D79*H$9)</f>
        <v>0.61458153333333321</v>
      </c>
      <c r="D79" s="63">
        <f>$I$16</f>
        <v>10</v>
      </c>
      <c r="E79" s="125"/>
      <c r="F79" s="77" t="s">
        <v>27</v>
      </c>
      <c r="G79" s="78"/>
      <c r="H79" s="78"/>
      <c r="I79" s="78"/>
      <c r="J79" s="78"/>
      <c r="K79" s="78"/>
      <c r="L79" s="79"/>
    </row>
    <row r="80" spans="2:13" ht="14.25" x14ac:dyDescent="0.2">
      <c r="B80" s="162">
        <f>C79</f>
        <v>0.61458153333333321</v>
      </c>
      <c r="C80" s="158">
        <f>B80+(45*H$9)</f>
        <v>0.6458313333333332</v>
      </c>
      <c r="D80" s="160">
        <v>45</v>
      </c>
      <c r="E80" s="134">
        <v>16</v>
      </c>
      <c r="F80" s="96" t="s">
        <v>56</v>
      </c>
      <c r="G80" s="94"/>
      <c r="H80" s="94"/>
      <c r="I80" s="94"/>
      <c r="J80" s="94"/>
      <c r="K80" s="94"/>
      <c r="L80" s="95"/>
    </row>
    <row r="81" spans="2:13" ht="15" thickBot="1" x14ac:dyDescent="0.25">
      <c r="B81" s="178"/>
      <c r="C81" s="179"/>
      <c r="D81" s="180"/>
      <c r="E81" s="135"/>
      <c r="F81" s="97" t="s">
        <v>57</v>
      </c>
      <c r="G81" s="98"/>
      <c r="H81" s="98"/>
      <c r="I81" s="98"/>
      <c r="J81" s="98"/>
      <c r="K81" s="98"/>
      <c r="L81" s="99"/>
    </row>
    <row r="82" spans="2:13" ht="14.25" x14ac:dyDescent="0.2"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</row>
    <row r="83" spans="2:13" ht="15" thickBot="1" x14ac:dyDescent="0.25"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2"/>
    </row>
    <row r="84" spans="2:13" ht="15" thickBot="1" x14ac:dyDescent="0.25">
      <c r="B84" s="119" t="s">
        <v>19</v>
      </c>
      <c r="C84" s="56" t="s">
        <v>20</v>
      </c>
      <c r="D84" s="56" t="s">
        <v>21</v>
      </c>
      <c r="E84" s="56" t="s">
        <v>22</v>
      </c>
      <c r="F84" s="57" t="s">
        <v>58</v>
      </c>
      <c r="G84" s="69">
        <f>IF(F10&lt;&gt;0,G10+1,0)</f>
        <v>0</v>
      </c>
      <c r="H84" s="59"/>
      <c r="I84" s="59"/>
      <c r="J84" s="59"/>
      <c r="K84" s="59"/>
      <c r="L84" s="60"/>
      <c r="M84" s="2"/>
    </row>
    <row r="85" spans="2:13" ht="14.25" x14ac:dyDescent="0.2">
      <c r="B85" s="181">
        <f>I$13</f>
        <v>0.33333333333333331</v>
      </c>
      <c r="C85" s="158">
        <f>B85+(45*H$9)</f>
        <v>0.36458313333333331</v>
      </c>
      <c r="D85" s="160">
        <v>45</v>
      </c>
      <c r="E85" s="139">
        <v>17</v>
      </c>
      <c r="F85" s="82" t="s">
        <v>59</v>
      </c>
      <c r="G85" s="80"/>
      <c r="H85" s="83"/>
      <c r="I85" s="83"/>
      <c r="J85" s="83"/>
      <c r="K85" s="83"/>
      <c r="L85" s="84"/>
    </row>
    <row r="86" spans="2:13" ht="14.25" x14ac:dyDescent="0.2">
      <c r="B86" s="182"/>
      <c r="C86" s="159"/>
      <c r="D86" s="161"/>
      <c r="E86" s="139"/>
      <c r="F86" s="74"/>
      <c r="G86" s="75"/>
      <c r="H86" s="75"/>
      <c r="I86" s="75"/>
      <c r="J86" s="75"/>
      <c r="K86" s="75"/>
      <c r="L86" s="76"/>
    </row>
    <row r="87" spans="2:13" ht="14.25" x14ac:dyDescent="0.2">
      <c r="B87" s="123">
        <f>C85</f>
        <v>0.36458313333333331</v>
      </c>
      <c r="C87" s="113">
        <f>B87+(D87*H$9)</f>
        <v>0.37152753333333333</v>
      </c>
      <c r="D87" s="63">
        <f>$I$16</f>
        <v>10</v>
      </c>
      <c r="E87" s="127"/>
      <c r="F87" s="77" t="s">
        <v>27</v>
      </c>
      <c r="G87" s="78"/>
      <c r="H87" s="78"/>
      <c r="I87" s="78"/>
      <c r="J87" s="78"/>
      <c r="K87" s="78"/>
      <c r="L87" s="79"/>
    </row>
    <row r="88" spans="2:13" ht="30.6" customHeight="1" x14ac:dyDescent="0.2">
      <c r="B88" s="162">
        <f>C87</f>
        <v>0.37152753333333333</v>
      </c>
      <c r="C88" s="158">
        <f>B88+(45*$H$9)</f>
        <v>0.40277733333333332</v>
      </c>
      <c r="D88" s="160">
        <v>45</v>
      </c>
      <c r="E88" s="139">
        <v>18</v>
      </c>
      <c r="F88" s="152" t="s">
        <v>60</v>
      </c>
      <c r="G88" s="153"/>
      <c r="H88" s="153"/>
      <c r="I88" s="153"/>
      <c r="J88" s="153"/>
      <c r="K88" s="153"/>
      <c r="L88" s="154"/>
    </row>
    <row r="89" spans="2:13" ht="14.25" x14ac:dyDescent="0.2">
      <c r="B89" s="163"/>
      <c r="C89" s="159"/>
      <c r="D89" s="161"/>
      <c r="E89" s="139"/>
      <c r="F89" s="87" t="s">
        <v>61</v>
      </c>
      <c r="G89" s="75"/>
      <c r="H89" s="75"/>
      <c r="I89" s="75"/>
      <c r="J89" s="75"/>
      <c r="K89" s="75"/>
      <c r="L89" s="76"/>
    </row>
    <row r="90" spans="2:13" ht="14.25" x14ac:dyDescent="0.2">
      <c r="B90" s="122">
        <f>C88</f>
        <v>0.40277733333333332</v>
      </c>
      <c r="C90" s="114">
        <f>B90+(D90*H$9)</f>
        <v>0.40972173333333334</v>
      </c>
      <c r="D90" s="63">
        <f>$I$16</f>
        <v>10</v>
      </c>
      <c r="E90" s="67"/>
      <c r="F90" s="140" t="s">
        <v>27</v>
      </c>
      <c r="G90" s="141"/>
      <c r="H90" s="141"/>
      <c r="I90" s="141"/>
      <c r="J90" s="141"/>
      <c r="K90" s="141"/>
      <c r="L90" s="142"/>
    </row>
    <row r="91" spans="2:13" ht="14.25" x14ac:dyDescent="0.2">
      <c r="B91" s="162">
        <f>C90</f>
        <v>0.40972173333333334</v>
      </c>
      <c r="C91" s="158">
        <f>B91+(45*H$9)</f>
        <v>0.44097153333333333</v>
      </c>
      <c r="D91" s="160">
        <v>45</v>
      </c>
      <c r="E91" s="139">
        <v>19</v>
      </c>
      <c r="F91" s="82" t="s">
        <v>62</v>
      </c>
      <c r="G91" s="83"/>
      <c r="H91" s="83"/>
      <c r="I91" s="83"/>
      <c r="J91" s="83"/>
      <c r="K91" s="83"/>
      <c r="L91" s="84"/>
      <c r="M91" s="2"/>
    </row>
    <row r="92" spans="2:13" ht="14.25" x14ac:dyDescent="0.2">
      <c r="B92" s="163"/>
      <c r="C92" s="159"/>
      <c r="D92" s="161"/>
      <c r="E92" s="139"/>
      <c r="F92" s="85" t="s">
        <v>63</v>
      </c>
      <c r="G92" s="75"/>
      <c r="H92" s="75"/>
      <c r="I92" s="75"/>
      <c r="J92" s="75"/>
      <c r="K92" s="75"/>
      <c r="L92" s="76"/>
      <c r="M92" s="2"/>
    </row>
    <row r="93" spans="2:13" ht="14.25" x14ac:dyDescent="0.2">
      <c r="B93" s="121">
        <f>C91</f>
        <v>0.44097153333333333</v>
      </c>
      <c r="C93" s="113">
        <f>B93+(D93*H$9)</f>
        <v>0.44791593333333335</v>
      </c>
      <c r="D93" s="63">
        <f>$I$16</f>
        <v>10</v>
      </c>
      <c r="E93" s="127"/>
      <c r="F93" s="86" t="s">
        <v>27</v>
      </c>
      <c r="G93" s="78"/>
      <c r="H93" s="78"/>
      <c r="I93" s="78"/>
      <c r="J93" s="78"/>
      <c r="K93" s="78"/>
      <c r="L93" s="79"/>
      <c r="M93" s="2"/>
    </row>
    <row r="94" spans="2:13" ht="14.25" x14ac:dyDescent="0.2">
      <c r="B94" s="162">
        <f>C93</f>
        <v>0.44791593333333335</v>
      </c>
      <c r="C94" s="158">
        <f>B94+(45*H$9)</f>
        <v>0.47916573333333334</v>
      </c>
      <c r="D94" s="160">
        <v>45</v>
      </c>
      <c r="E94" s="139">
        <v>20</v>
      </c>
      <c r="F94" s="87"/>
      <c r="G94" s="80"/>
      <c r="H94" s="80"/>
      <c r="I94" s="80"/>
      <c r="J94" s="80"/>
      <c r="K94" s="80"/>
      <c r="L94" s="81"/>
      <c r="M94" s="3"/>
    </row>
    <row r="95" spans="2:13" ht="14.25" x14ac:dyDescent="0.2">
      <c r="B95" s="163"/>
      <c r="C95" s="159"/>
      <c r="D95" s="161"/>
      <c r="E95" s="139"/>
      <c r="F95" s="85" t="s">
        <v>64</v>
      </c>
      <c r="G95" s="75"/>
      <c r="H95" s="75"/>
      <c r="I95" s="75"/>
      <c r="J95" s="75"/>
      <c r="K95" s="75"/>
      <c r="L95" s="76"/>
      <c r="M95" s="2"/>
    </row>
    <row r="96" spans="2:13" ht="14.25" x14ac:dyDescent="0.2">
      <c r="B96" s="122">
        <f>C94</f>
        <v>0.47916573333333334</v>
      </c>
      <c r="C96" s="114">
        <f>B96+(I$15*H$9)</f>
        <v>0.49999893333333334</v>
      </c>
      <c r="D96" s="63">
        <f>$I$15</f>
        <v>30</v>
      </c>
      <c r="E96" s="67"/>
      <c r="F96" s="149" t="s">
        <v>34</v>
      </c>
      <c r="G96" s="150"/>
      <c r="H96" s="150"/>
      <c r="I96" s="150"/>
      <c r="J96" s="150"/>
      <c r="K96" s="150"/>
      <c r="L96" s="151"/>
      <c r="M96" s="5"/>
    </row>
    <row r="97" spans="2:13" ht="14.25" x14ac:dyDescent="0.2">
      <c r="B97" s="162">
        <f>C96</f>
        <v>0.49999893333333334</v>
      </c>
      <c r="C97" s="158">
        <f>B97+(45*H$9)</f>
        <v>0.53124873333333333</v>
      </c>
      <c r="D97" s="160">
        <v>45</v>
      </c>
      <c r="E97" s="139">
        <v>21</v>
      </c>
      <c r="F97" s="68" t="s">
        <v>65</v>
      </c>
      <c r="G97" s="83"/>
      <c r="H97" s="83"/>
      <c r="I97" s="83"/>
      <c r="J97" s="83"/>
      <c r="K97" s="83"/>
      <c r="L97" s="84"/>
      <c r="M97" s="2"/>
    </row>
    <row r="98" spans="2:13" ht="14.25" x14ac:dyDescent="0.2">
      <c r="B98" s="163"/>
      <c r="C98" s="159"/>
      <c r="D98" s="161"/>
      <c r="E98" s="139"/>
      <c r="F98" s="87" t="s">
        <v>66</v>
      </c>
      <c r="G98" s="80"/>
      <c r="H98" s="80"/>
      <c r="I98" s="80"/>
      <c r="J98" s="80"/>
      <c r="K98" s="80"/>
      <c r="L98" s="81"/>
      <c r="M98" s="2"/>
    </row>
    <row r="99" spans="2:13" ht="15" thickBot="1" x14ac:dyDescent="0.25">
      <c r="B99" s="122">
        <f>C97</f>
        <v>0.53124873333333333</v>
      </c>
      <c r="C99" s="114">
        <f>B99+(D99*H$9)</f>
        <v>0.5381931333333333</v>
      </c>
      <c r="D99" s="63">
        <v>10</v>
      </c>
      <c r="E99" s="67"/>
      <c r="F99" s="140" t="s">
        <v>27</v>
      </c>
      <c r="G99" s="141"/>
      <c r="H99" s="141"/>
      <c r="I99" s="141"/>
      <c r="J99" s="141"/>
      <c r="K99" s="141"/>
      <c r="L99" s="142"/>
      <c r="M99" s="2"/>
    </row>
    <row r="100" spans="2:13" x14ac:dyDescent="0.2">
      <c r="B100" s="162">
        <f>C99</f>
        <v>0.5381931333333333</v>
      </c>
      <c r="C100" s="158">
        <f>B100+(D100*H9)</f>
        <v>0.57985953333333329</v>
      </c>
      <c r="D100" s="160">
        <v>60</v>
      </c>
      <c r="E100" s="183"/>
      <c r="F100" s="186" t="s">
        <v>67</v>
      </c>
      <c r="G100" s="188" t="s">
        <v>68</v>
      </c>
      <c r="H100" s="188"/>
      <c r="I100" s="188"/>
      <c r="J100" s="188"/>
      <c r="K100" s="188"/>
      <c r="L100" s="189"/>
    </row>
    <row r="101" spans="2:13" ht="13.5" thickBot="1" x14ac:dyDescent="0.25">
      <c r="B101" s="163"/>
      <c r="C101" s="159"/>
      <c r="D101" s="161"/>
      <c r="E101" s="184"/>
      <c r="F101" s="187"/>
      <c r="G101" s="190"/>
      <c r="H101" s="190"/>
      <c r="I101" s="190"/>
      <c r="J101" s="190"/>
      <c r="K101" s="190"/>
      <c r="L101" s="191"/>
    </row>
    <row r="102" spans="2:13" ht="15" thickBot="1" x14ac:dyDescent="0.25">
      <c r="B102" s="124">
        <f>C100</f>
        <v>0.57985953333333329</v>
      </c>
      <c r="C102" s="116" t="s">
        <v>69</v>
      </c>
      <c r="D102" s="100"/>
      <c r="E102" s="126"/>
      <c r="F102" s="101" t="s">
        <v>70</v>
      </c>
      <c r="G102" s="102"/>
      <c r="H102" s="102"/>
      <c r="I102" s="102"/>
      <c r="J102" s="102"/>
      <c r="K102" s="102"/>
      <c r="L102" s="103"/>
    </row>
  </sheetData>
  <sheetProtection algorithmName="SHA-512" hashValue="zBYEmRGOiJhlRubMh4AqY8rZZTZfTPwKe6GiK0zoqYlBs36z/t0dM3/6CUVruf2WJqT9GA+JGbqZxETGMxnvuA==" saltValue="61KplQKH57MnOIn8BxPaCw==" spinCount="100000" sheet="1" objects="1" scenarios="1" selectLockedCells="1"/>
  <mergeCells count="139">
    <mergeCell ref="D59:D60"/>
    <mergeCell ref="E59:E60"/>
    <mergeCell ref="D54:D55"/>
    <mergeCell ref="B1:L8"/>
    <mergeCell ref="F100:F101"/>
    <mergeCell ref="G100:L101"/>
    <mergeCell ref="F99:L99"/>
    <mergeCell ref="F96:L96"/>
    <mergeCell ref="G17:J17"/>
    <mergeCell ref="G19:J19"/>
    <mergeCell ref="G20:J20"/>
    <mergeCell ref="K17:L25"/>
    <mergeCell ref="F48:L48"/>
    <mergeCell ref="F49:L49"/>
    <mergeCell ref="F90:L90"/>
    <mergeCell ref="F51:L51"/>
    <mergeCell ref="F38:L38"/>
    <mergeCell ref="F39:L39"/>
    <mergeCell ref="F40:L40"/>
    <mergeCell ref="F32:L32"/>
    <mergeCell ref="G18:J18"/>
    <mergeCell ref="B21:F21"/>
    <mergeCell ref="G21:J21"/>
    <mergeCell ref="B68:B69"/>
    <mergeCell ref="B85:B86"/>
    <mergeCell ref="C85:C86"/>
    <mergeCell ref="D85:D86"/>
    <mergeCell ref="B71:B72"/>
    <mergeCell ref="B100:B101"/>
    <mergeCell ref="C100:C101"/>
    <mergeCell ref="D100:D101"/>
    <mergeCell ref="E100:E101"/>
    <mergeCell ref="G22:J22"/>
    <mergeCell ref="F64:L64"/>
    <mergeCell ref="F70:L70"/>
    <mergeCell ref="F76:L76"/>
    <mergeCell ref="F52:L52"/>
    <mergeCell ref="F54:L54"/>
    <mergeCell ref="B97:B98"/>
    <mergeCell ref="C97:C98"/>
    <mergeCell ref="D97:D98"/>
    <mergeCell ref="E97:E98"/>
    <mergeCell ref="B51:B52"/>
    <mergeCell ref="C51:C52"/>
    <mergeCell ref="B54:B55"/>
    <mergeCell ref="C54:C55"/>
    <mergeCell ref="B59:B60"/>
    <mergeCell ref="C59:C60"/>
    <mergeCell ref="B74:B75"/>
    <mergeCell ref="C74:C75"/>
    <mergeCell ref="D74:D75"/>
    <mergeCell ref="E74:E75"/>
    <mergeCell ref="B77:B78"/>
    <mergeCell ref="C77:C78"/>
    <mergeCell ref="D77:D78"/>
    <mergeCell ref="E77:E78"/>
    <mergeCell ref="B80:B81"/>
    <mergeCell ref="C80:C81"/>
    <mergeCell ref="D80:D81"/>
    <mergeCell ref="B94:B95"/>
    <mergeCell ref="C94:C95"/>
    <mergeCell ref="D94:D95"/>
    <mergeCell ref="B88:B89"/>
    <mergeCell ref="C88:C89"/>
    <mergeCell ref="D88:D89"/>
    <mergeCell ref="B91:B92"/>
    <mergeCell ref="C91:C92"/>
    <mergeCell ref="D91:D92"/>
    <mergeCell ref="B12:H12"/>
    <mergeCell ref="B13:H13"/>
    <mergeCell ref="F33:L33"/>
    <mergeCell ref="F34:L34"/>
    <mergeCell ref="F36:L36"/>
    <mergeCell ref="D48:D49"/>
    <mergeCell ref="D51:D52"/>
    <mergeCell ref="B33:B34"/>
    <mergeCell ref="C33:C34"/>
    <mergeCell ref="B36:B37"/>
    <mergeCell ref="C36:C37"/>
    <mergeCell ref="B39:B40"/>
    <mergeCell ref="C39:C40"/>
    <mergeCell ref="B42:B43"/>
    <mergeCell ref="E39:E40"/>
    <mergeCell ref="E42:E43"/>
    <mergeCell ref="E45:E46"/>
    <mergeCell ref="D39:D40"/>
    <mergeCell ref="D42:D43"/>
    <mergeCell ref="D45:D46"/>
    <mergeCell ref="B14:H14"/>
    <mergeCell ref="D33:D34"/>
    <mergeCell ref="B16:H16"/>
    <mergeCell ref="B15:H15"/>
    <mergeCell ref="C42:C43"/>
    <mergeCell ref="B45:B46"/>
    <mergeCell ref="C45:C46"/>
    <mergeCell ref="B48:B49"/>
    <mergeCell ref="C48:C49"/>
    <mergeCell ref="E33:E34"/>
    <mergeCell ref="E36:E37"/>
    <mergeCell ref="F37:L37"/>
    <mergeCell ref="G23:J23"/>
    <mergeCell ref="G24:J24"/>
    <mergeCell ref="G25:J25"/>
    <mergeCell ref="F46:L46"/>
    <mergeCell ref="E48:E49"/>
    <mergeCell ref="B26:F26"/>
    <mergeCell ref="D36:D37"/>
    <mergeCell ref="G26:J26"/>
    <mergeCell ref="K26:L26"/>
    <mergeCell ref="C71:C72"/>
    <mergeCell ref="D71:D72"/>
    <mergeCell ref="E71:E72"/>
    <mergeCell ref="B62:B63"/>
    <mergeCell ref="C62:C63"/>
    <mergeCell ref="D62:D63"/>
    <mergeCell ref="E62:E63"/>
    <mergeCell ref="B65:B66"/>
    <mergeCell ref="C65:C66"/>
    <mergeCell ref="D65:D66"/>
    <mergeCell ref="E65:E66"/>
    <mergeCell ref="C68:C69"/>
    <mergeCell ref="D68:D69"/>
    <mergeCell ref="E68:E69"/>
    <mergeCell ref="E54:E55"/>
    <mergeCell ref="F55:L55"/>
    <mergeCell ref="E51:E52"/>
    <mergeCell ref="E94:E95"/>
    <mergeCell ref="F50:L50"/>
    <mergeCell ref="F42:L42"/>
    <mergeCell ref="F43:L43"/>
    <mergeCell ref="F44:L44"/>
    <mergeCell ref="F45:L45"/>
    <mergeCell ref="E88:E89"/>
    <mergeCell ref="E91:E92"/>
    <mergeCell ref="E80:E81"/>
    <mergeCell ref="F88:L88"/>
    <mergeCell ref="F78:L78"/>
    <mergeCell ref="F69:L69"/>
    <mergeCell ref="E85:E86"/>
  </mergeCells>
  <phoneticPr fontId="0" type="noConversion"/>
  <pageMargins left="0.35869565217391303" right="0.59055118110236227" top="0.88124999999999998" bottom="0.55118110236220474" header="0.31496062992125984" footer="0"/>
  <pageSetup paperSize="9" scale="92" fitToHeight="0" orientation="portrait" horizontalDpi="360" verticalDpi="360" r:id="rId1"/>
  <headerFooter>
    <oddHeader>&amp;L&amp;C&amp;G&amp;R&amp;12 &amp;KFF00002026</oddHeader>
    <oddFooter xml:space="preserve">&amp;L&amp;12   Lektionsplanen er godkendt af Beredskabsstyrelsen.&amp;R&amp;11 2022&amp;10
</oddFooter>
  </headerFooter>
  <rowBreaks count="1" manualBreakCount="1">
    <brk id="55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showGridLines="0" showZeros="0" workbookViewId="0">
      <selection activeCell="G27" sqref="G27"/>
    </sheetView>
  </sheetViews>
  <sheetFormatPr defaultRowHeight="12.75" x14ac:dyDescent="0.2"/>
  <cols>
    <col min="1" max="1" width="31" customWidth="1"/>
    <col min="2" max="7" width="14.42578125" customWidth="1"/>
    <col min="8" max="8" width="5.7109375" customWidth="1"/>
  </cols>
  <sheetData>
    <row r="1" spans="1:8" ht="15.75" x14ac:dyDescent="0.25">
      <c r="A1" s="11" t="s">
        <v>71</v>
      </c>
      <c r="B1" s="12"/>
      <c r="C1" s="12"/>
      <c r="D1" s="13" t="s">
        <v>72</v>
      </c>
      <c r="E1" s="12"/>
      <c r="F1" s="12"/>
    </row>
    <row r="2" spans="1:8" ht="15.75" x14ac:dyDescent="0.25">
      <c r="B2" s="7"/>
      <c r="C2" s="7"/>
      <c r="D2" s="7"/>
      <c r="E2" s="7"/>
      <c r="F2" s="7"/>
    </row>
    <row r="3" spans="1:8" ht="15.75" x14ac:dyDescent="0.2">
      <c r="A3" s="14" t="s">
        <v>73</v>
      </c>
      <c r="B3" s="15"/>
      <c r="C3" s="15"/>
      <c r="D3" s="15"/>
      <c r="E3" s="15"/>
      <c r="F3" s="6"/>
      <c r="G3" s="6"/>
      <c r="H3" s="6"/>
    </row>
    <row r="4" spans="1:8" ht="15.75" x14ac:dyDescent="0.25">
      <c r="A4" s="11" t="s">
        <v>74</v>
      </c>
      <c r="B4" s="7"/>
      <c r="C4" s="8"/>
      <c r="D4" s="9"/>
      <c r="E4" s="21"/>
    </row>
    <row r="5" spans="1:8" ht="15.75" x14ac:dyDescent="0.25">
      <c r="A5" s="16"/>
      <c r="B5" s="7"/>
      <c r="C5" s="8"/>
      <c r="D5" s="9"/>
      <c r="E5" s="21"/>
    </row>
    <row r="6" spans="1:8" ht="15.75" x14ac:dyDescent="0.25">
      <c r="A6" s="16" t="s">
        <v>75</v>
      </c>
      <c r="B6" s="7"/>
      <c r="C6" s="8"/>
      <c r="D6" s="9"/>
      <c r="E6" s="21"/>
    </row>
    <row r="7" spans="1:8" ht="15.75" x14ac:dyDescent="0.25">
      <c r="B7" s="7"/>
      <c r="C7" s="8"/>
      <c r="D7" s="9"/>
      <c r="E7" s="21"/>
    </row>
    <row r="8" spans="1:8" x14ac:dyDescent="0.2">
      <c r="A8" s="25" t="s">
        <v>76</v>
      </c>
      <c r="B8" s="26"/>
      <c r="C8" s="27"/>
      <c r="D8" s="27"/>
      <c r="E8" s="27"/>
      <c r="F8" s="27"/>
      <c r="G8" s="27"/>
    </row>
    <row r="9" spans="1:8" x14ac:dyDescent="0.2">
      <c r="A9" s="28" t="s">
        <v>77</v>
      </c>
      <c r="B9" s="205">
        <f>Lektionsoversigt!G19</f>
        <v>0</v>
      </c>
      <c r="C9" s="206"/>
      <c r="D9" s="206"/>
      <c r="E9" s="206"/>
      <c r="F9" s="206"/>
      <c r="G9" s="207"/>
    </row>
    <row r="10" spans="1:8" x14ac:dyDescent="0.2">
      <c r="A10" s="29" t="s">
        <v>78</v>
      </c>
      <c r="B10" s="205">
        <f>Lektionsoversigt!G20</f>
        <v>0</v>
      </c>
      <c r="C10" s="206"/>
      <c r="D10" s="206"/>
      <c r="E10" s="206"/>
      <c r="F10" s="206"/>
      <c r="G10" s="207"/>
    </row>
    <row r="11" spans="1:8" x14ac:dyDescent="0.2">
      <c r="A11" s="28" t="s">
        <v>79</v>
      </c>
      <c r="B11" s="205">
        <f>Lektionsoversigt!G21</f>
        <v>0</v>
      </c>
      <c r="C11" s="206"/>
      <c r="D11" s="206"/>
      <c r="E11" s="206"/>
      <c r="F11" s="206"/>
      <c r="G11" s="207"/>
    </row>
    <row r="12" spans="1:8" x14ac:dyDescent="0.2">
      <c r="A12" s="29" t="s">
        <v>80</v>
      </c>
      <c r="B12" s="130">
        <f>Lektionsoversigt!G22</f>
        <v>0</v>
      </c>
      <c r="C12" s="131"/>
      <c r="D12" s="131"/>
      <c r="E12" s="131"/>
      <c r="F12" s="131"/>
      <c r="G12" s="132"/>
    </row>
    <row r="13" spans="1:8" x14ac:dyDescent="0.2">
      <c r="A13" s="28" t="s">
        <v>14</v>
      </c>
      <c r="B13" s="205">
        <f>Lektionsoversigt!G23</f>
        <v>0</v>
      </c>
      <c r="C13" s="206"/>
      <c r="D13" s="206"/>
      <c r="E13" s="206"/>
      <c r="F13" s="206"/>
      <c r="G13" s="207"/>
    </row>
    <row r="14" spans="1:8" x14ac:dyDescent="0.2">
      <c r="A14" s="28" t="s">
        <v>81</v>
      </c>
      <c r="B14" s="130">
        <f>Lektionsoversigt!G26</f>
        <v>0</v>
      </c>
      <c r="C14" s="131"/>
      <c r="D14" s="131"/>
      <c r="E14" s="131"/>
      <c r="F14" s="131"/>
      <c r="G14" s="132"/>
    </row>
    <row r="15" spans="1:8" x14ac:dyDescent="0.2">
      <c r="A15" s="27"/>
      <c r="B15" s="27"/>
      <c r="C15" s="27"/>
      <c r="D15" s="30"/>
      <c r="E15" s="27"/>
      <c r="F15" s="27"/>
      <c r="G15" s="27"/>
    </row>
    <row r="16" spans="1:8" x14ac:dyDescent="0.2">
      <c r="A16" s="25" t="s">
        <v>82</v>
      </c>
      <c r="B16" s="27"/>
      <c r="C16" s="27"/>
      <c r="D16" s="133"/>
      <c r="E16" s="27"/>
      <c r="F16" s="27"/>
      <c r="G16" s="27"/>
    </row>
    <row r="17" spans="1:7" x14ac:dyDescent="0.2">
      <c r="A17" s="31" t="s">
        <v>83</v>
      </c>
      <c r="B17" s="205">
        <f>IF(Lektionsoversigt!G24&lt;&gt;0,Lektionsoversigt!G24,Lektionsoversigt!G20)</f>
        <v>0</v>
      </c>
      <c r="C17" s="206"/>
      <c r="D17" s="206"/>
      <c r="E17" s="206"/>
      <c r="F17" s="206"/>
      <c r="G17" s="207"/>
    </row>
    <row r="18" spans="1:7" x14ac:dyDescent="0.2">
      <c r="A18" s="32" t="s">
        <v>84</v>
      </c>
      <c r="B18" s="205">
        <f>IF(Lektionsoversigt!G25&lt;&gt;0,Lektionsoversigt!G25,Lektionsoversigt!G20)</f>
        <v>0</v>
      </c>
      <c r="C18" s="206"/>
      <c r="D18" s="206"/>
      <c r="E18" s="206"/>
      <c r="F18" s="206"/>
      <c r="G18" s="207"/>
    </row>
    <row r="19" spans="1:7" ht="18" customHeight="1" x14ac:dyDescent="0.2">
      <c r="A19" s="27"/>
      <c r="B19" s="27"/>
      <c r="C19" s="27"/>
      <c r="D19" s="27"/>
      <c r="E19" s="27"/>
      <c r="F19" s="27"/>
      <c r="G19" s="27"/>
    </row>
    <row r="20" spans="1:7" x14ac:dyDescent="0.2">
      <c r="A20" s="33" t="s">
        <v>85</v>
      </c>
      <c r="B20" s="208"/>
      <c r="C20" s="208"/>
      <c r="D20" s="208"/>
      <c r="E20" s="208"/>
      <c r="F20" s="208"/>
      <c r="G20" s="208"/>
    </row>
    <row r="21" spans="1:7" x14ac:dyDescent="0.2">
      <c r="A21" s="209" t="s">
        <v>86</v>
      </c>
      <c r="B21" s="210"/>
      <c r="C21" s="211"/>
      <c r="D21" s="212">
        <f>Lektionsoversigt!G17</f>
        <v>0</v>
      </c>
      <c r="E21" s="213"/>
      <c r="F21" s="213"/>
      <c r="G21" s="214"/>
    </row>
    <row r="22" spans="1:7" ht="12.75" customHeight="1" x14ac:dyDescent="0.2">
      <c r="A22" s="215" t="s">
        <v>87</v>
      </c>
      <c r="B22" s="216"/>
      <c r="C22" s="217"/>
      <c r="D22" s="221">
        <f>Lektionsoversigt!G18</f>
        <v>0</v>
      </c>
      <c r="E22" s="222"/>
      <c r="F22" s="222"/>
      <c r="G22" s="223"/>
    </row>
    <row r="23" spans="1:7" x14ac:dyDescent="0.2">
      <c r="A23" s="218"/>
      <c r="B23" s="219"/>
      <c r="C23" s="220"/>
      <c r="D23" s="224"/>
      <c r="E23" s="225"/>
      <c r="F23" s="225"/>
      <c r="G23" s="226"/>
    </row>
    <row r="24" spans="1:7" x14ac:dyDescent="0.2">
      <c r="D24" s="18"/>
    </row>
    <row r="25" spans="1:7" x14ac:dyDescent="0.2">
      <c r="A25" s="14" t="s">
        <v>88</v>
      </c>
      <c r="B25" s="10"/>
      <c r="D25" s="17"/>
    </row>
    <row r="26" spans="1:7" ht="13.5" customHeight="1" x14ac:dyDescent="0.2">
      <c r="A26" s="22" t="s">
        <v>89</v>
      </c>
      <c r="B26" s="204">
        <f>Lektionsoversigt!G31</f>
        <v>0</v>
      </c>
      <c r="C26" s="204"/>
      <c r="D26" s="204">
        <f>Lektionsoversigt!G58</f>
        <v>0</v>
      </c>
      <c r="E26" s="204"/>
      <c r="F26" s="204">
        <f>Lektionsoversigt!G84</f>
        <v>0</v>
      </c>
      <c r="G26" s="204"/>
    </row>
    <row r="27" spans="1:7" ht="13.5" customHeight="1" x14ac:dyDescent="0.2">
      <c r="A27" s="22" t="s">
        <v>90</v>
      </c>
      <c r="B27" s="19">
        <f>Lektionsoversigt!B32</f>
        <v>0.33333333333333331</v>
      </c>
      <c r="C27" s="19">
        <f>Lektionsoversigt!C54</f>
        <v>0.6562479333333332</v>
      </c>
      <c r="D27" s="19">
        <f>Lektionsoversigt!B59</f>
        <v>0.33333333333333331</v>
      </c>
      <c r="E27" s="19">
        <f>Lektionsoversigt!C80</f>
        <v>0.6458313333333332</v>
      </c>
      <c r="F27" s="19">
        <f>Lektionsoversigt!B85</f>
        <v>0.33333333333333331</v>
      </c>
      <c r="G27" s="19">
        <f>Lektionsoversigt!C97</f>
        <v>0.53124873333333333</v>
      </c>
    </row>
    <row r="28" spans="1:7" x14ac:dyDescent="0.2">
      <c r="B28" s="10"/>
    </row>
    <row r="29" spans="1:7" x14ac:dyDescent="0.2">
      <c r="A29" s="14" t="s">
        <v>91</v>
      </c>
      <c r="B29" s="10"/>
      <c r="C29" s="10"/>
      <c r="D29" s="10"/>
      <c r="E29" s="10"/>
    </row>
    <row r="30" spans="1:7" x14ac:dyDescent="0.2">
      <c r="A30" s="22" t="s">
        <v>92</v>
      </c>
      <c r="B30" s="129">
        <f>Lektionsoversigt!G84</f>
        <v>0</v>
      </c>
      <c r="C30" s="24"/>
      <c r="D30" s="24"/>
      <c r="E30" s="24"/>
    </row>
    <row r="31" spans="1:7" x14ac:dyDescent="0.2">
      <c r="A31" s="22" t="s">
        <v>93</v>
      </c>
      <c r="B31" s="20">
        <f>Lektionsoversigt!B100</f>
        <v>0.5381931333333333</v>
      </c>
      <c r="C31" s="21"/>
      <c r="D31" s="21"/>
      <c r="E31" s="21"/>
    </row>
    <row r="32" spans="1:7" x14ac:dyDescent="0.2">
      <c r="A32" s="23" t="s">
        <v>94</v>
      </c>
      <c r="B32" s="20">
        <f>Lektionsoversigt!C100</f>
        <v>0.57985953333333329</v>
      </c>
      <c r="C32" s="21"/>
      <c r="D32" s="21"/>
      <c r="E32" s="21"/>
    </row>
  </sheetData>
  <sheetProtection algorithmName="SHA-512" hashValue="szQLNW1an0qzOSE8zFYW4VLG9g5DzxScRium18OZiC4vdNyUmJHNLzeHhCliyKJ0j0+roS0AMZEsci4vNTMh9A==" saltValue="OrqpAwnq+EpM12UWP215JA==" spinCount="100000" sheet="1" objects="1" scenarios="1"/>
  <mergeCells count="14">
    <mergeCell ref="B26:C26"/>
    <mergeCell ref="D26:E26"/>
    <mergeCell ref="F26:G26"/>
    <mergeCell ref="B17:G17"/>
    <mergeCell ref="B9:G9"/>
    <mergeCell ref="B10:G10"/>
    <mergeCell ref="B11:G11"/>
    <mergeCell ref="B13:G13"/>
    <mergeCell ref="B20:G20"/>
    <mergeCell ref="B18:G18"/>
    <mergeCell ref="A21:C21"/>
    <mergeCell ref="D21:G21"/>
    <mergeCell ref="A22:C23"/>
    <mergeCell ref="D22:G23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59082F-2C8A-441E-B7CE-3EA2B864E0BA}">
  <ds:schemaRefs>
    <ds:schemaRef ds:uri="http://schemas.microsoft.com/office/2006/metadata/properties"/>
    <ds:schemaRef ds:uri="http://schemas.microsoft.com/office/infopath/2007/PartnerControls"/>
    <ds:schemaRef ds:uri="ba483aed-b211-47cc-b03a-9249bcb5c634"/>
    <ds:schemaRef ds:uri="a0a8d17b-00fa-4268-ad10-91c379081185"/>
    <ds:schemaRef ds:uri="e5a614a0-e390-4758-987e-00508b2d8f32"/>
    <ds:schemaRef ds:uri="8e01ca8f-5ef1-4f69-bef7-0923966b1c21"/>
  </ds:schemaRefs>
</ds:datastoreItem>
</file>

<file path=customXml/itemProps2.xml><?xml version="1.0" encoding="utf-8"?>
<ds:datastoreItem xmlns:ds="http://schemas.openxmlformats.org/officeDocument/2006/customXml" ds:itemID="{DA787115-A8A9-4BD1-87F8-CE6CF697252C}"/>
</file>

<file path=customXml/itemProps3.xml><?xml version="1.0" encoding="utf-8"?>
<ds:datastoreItem xmlns:ds="http://schemas.openxmlformats.org/officeDocument/2006/customXml" ds:itemID="{7E8C732F-EB8B-4545-9278-820AA21E12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2021-11-11T12:52:36Z</dcterms:created>
  <dcterms:modified xsi:type="dcterms:W3CDTF">2026-08-20T11:11:39Z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