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turdk.sharepoint.com/sites/TURUddannelse/Shared Documents/EUD/EUD dokumenter på tur.dk - tjeklisten/19. Skabeloner til ADR-kurser/"/>
    </mc:Choice>
  </mc:AlternateContent>
  <xr:revisionPtr revIDLastSave="10" documentId="8_{F77BD370-6DAA-4131-B3C6-5E4BCB4FC993}" xr6:coauthVersionLast="47" xr6:coauthVersionMax="47" xr10:uidLastSave="{7139DC1F-BEFF-4276-A968-DB0CB2CC2BED}"/>
  <bookViews>
    <workbookView xWindow="-120" yWindow="-120" windowWidth="29040" windowHeight="15720" tabRatio="802" xr2:uid="{00000000-000D-0000-FFFF-FFFF00000000}"/>
  </bookViews>
  <sheets>
    <sheet name="Lektionsoversigt" sheetId="1" r:id="rId1"/>
    <sheet name="Anmeldelse NY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9" l="1"/>
  <c r="D22" i="9"/>
  <c r="D21" i="9"/>
  <c r="B18" i="9"/>
  <c r="B17" i="9"/>
  <c r="B10" i="9"/>
  <c r="B11" i="9"/>
  <c r="B12" i="9"/>
  <c r="B13" i="9"/>
  <c r="B9" i="9"/>
  <c r="D41" i="1" l="1"/>
  <c r="D85" i="1"/>
  <c r="D82" i="1"/>
  <c r="D79" i="1"/>
  <c r="D73" i="1"/>
  <c r="D70" i="1"/>
  <c r="D67" i="1"/>
  <c r="D59" i="1"/>
  <c r="D56" i="1"/>
  <c r="D53" i="1"/>
  <c r="D47" i="1"/>
  <c r="D44" i="1"/>
  <c r="B65" i="1"/>
  <c r="D76" i="1"/>
  <c r="G37" i="1"/>
  <c r="B25" i="9" s="1"/>
  <c r="G10" i="1"/>
  <c r="C38" i="1" s="1"/>
  <c r="B39" i="1" s="1"/>
  <c r="C39" i="1" s="1"/>
  <c r="B41" i="1" s="1"/>
  <c r="C41" i="1" s="1"/>
  <c r="D50" i="1"/>
  <c r="D38" i="1"/>
  <c r="B38" i="1"/>
  <c r="B26" i="9" s="1"/>
  <c r="F18" i="1"/>
  <c r="G18" i="1"/>
  <c r="H18" i="1"/>
  <c r="I18" i="1"/>
  <c r="C65" i="1" l="1"/>
  <c r="B67" i="1" s="1"/>
  <c r="C67" i="1" s="1"/>
  <c r="B68" i="1" s="1"/>
  <c r="C68" i="1" s="1"/>
  <c r="B70" i="1" s="1"/>
  <c r="C70" i="1" s="1"/>
  <c r="B71" i="1" s="1"/>
  <c r="C71" i="1" s="1"/>
  <c r="D26" i="9"/>
  <c r="G64" i="1"/>
  <c r="B42" i="1"/>
  <c r="C42" i="1" s="1"/>
  <c r="B44" i="1" s="1"/>
  <c r="C44" i="1" s="1"/>
  <c r="B45" i="1" s="1"/>
  <c r="C45" i="1" s="1"/>
  <c r="B29" i="9" l="1"/>
  <c r="D25" i="9"/>
  <c r="B47" i="1"/>
  <c r="C47" i="1" s="1"/>
  <c r="B48" i="1" s="1"/>
  <c r="C48" i="1" s="1"/>
  <c r="B50" i="1" s="1"/>
  <c r="C50" i="1" s="1"/>
  <c r="B51" i="1" s="1"/>
  <c r="C51" i="1" s="1"/>
  <c r="B73" i="1"/>
  <c r="C73" i="1" s="1"/>
  <c r="B74" i="1" s="1"/>
  <c r="C74" i="1" s="1"/>
  <c r="B76" i="1" s="1"/>
  <c r="C76" i="1" s="1"/>
  <c r="B77" i="1" s="1"/>
  <c r="C77" i="1" s="1"/>
  <c r="B53" i="1" l="1"/>
  <c r="C53" i="1" s="1"/>
  <c r="B54" i="1" s="1"/>
  <c r="C54" i="1" s="1"/>
  <c r="B56" i="1" s="1"/>
  <c r="C56" i="1" s="1"/>
  <c r="B57" i="1" s="1"/>
  <c r="C57" i="1" s="1"/>
  <c r="B79" i="1"/>
  <c r="C79" i="1" s="1"/>
  <c r="B80" i="1" s="1"/>
  <c r="C80" i="1" s="1"/>
  <c r="B82" i="1" s="1"/>
  <c r="C82" i="1" s="1"/>
  <c r="B83" i="1" s="1"/>
  <c r="C83" i="1" s="1"/>
  <c r="B59" i="1" l="1"/>
  <c r="C59" i="1" s="1"/>
  <c r="B60" i="1" s="1"/>
  <c r="C60" i="1" s="1"/>
  <c r="C26" i="9" s="1"/>
  <c r="B85" i="1"/>
  <c r="C85" i="1" s="1"/>
  <c r="B86" i="1" s="1"/>
  <c r="C86" i="1" s="1"/>
  <c r="B88" i="1" l="1"/>
  <c r="C88" i="1" s="1"/>
  <c r="B89" i="1" s="1"/>
  <c r="B30" i="9" s="1"/>
  <c r="E26" i="9"/>
  <c r="C89" i="1"/>
  <c r="B91" i="1" l="1"/>
  <c r="B31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Jørgen Gregersen</author>
    <author>Svend ny</author>
  </authors>
  <commentList>
    <comment ref="F3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Udfyldes KUN hvis undervisningen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Udfyldes KUN hvis eksamen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Særlig info:
Kunne være, hvis adgang til undervisning eller eksamen kræver særlige foranstaltninger eller lignende. (Eksempelvis: Ringe til portner, tlf. xx xx xx xx). Anmærkning overføres aut. til Anmeldelse/Bestillings-ark. </t>
        </r>
      </text>
    </comment>
  </commentList>
</comments>
</file>

<file path=xl/sharedStrings.xml><?xml version="1.0" encoding="utf-8"?>
<sst xmlns="http://schemas.openxmlformats.org/spreadsheetml/2006/main" count="108" uniqueCount="89">
  <si>
    <t xml:space="preserve">kursusstart </t>
  </si>
  <si>
    <t>(dd-mm-åå)</t>
  </si>
  <si>
    <t>mødetidspunkt</t>
  </si>
  <si>
    <t>(tt:mm)</t>
  </si>
  <si>
    <t>nødvendig tid ved opstart, før egentlig undervisning første dag</t>
  </si>
  <si>
    <t>antal minutter</t>
  </si>
  <si>
    <t>varighed af middagspause (anbefalet 30 minutter)</t>
  </si>
  <si>
    <t>varighed af pauser efter hver lektion (anbefalet 10 min)</t>
  </si>
  <si>
    <t>Instruktør(er): Teoretiske lektioner</t>
  </si>
  <si>
    <t>Instruktør(er): Praktiske lektioner</t>
  </si>
  <si>
    <t>Kursusudbyder (navn)</t>
  </si>
  <si>
    <t>Kursusudbyder (adresse)</t>
  </si>
  <si>
    <t>Postnr. og by:</t>
  </si>
  <si>
    <t>Kursusudbyders CVR-nr.</t>
  </si>
  <si>
    <t>Tlf. til eventuel kontakt vedr. tilsyn:</t>
  </si>
  <si>
    <t>Undervisningen afholdes (adr.):</t>
  </si>
  <si>
    <t>Eksamen afholdes (adr.hvis anden):</t>
  </si>
  <si>
    <t>Evt. særlig info til BRS:</t>
  </si>
  <si>
    <t>Antal kursister:</t>
  </si>
  <si>
    <t>repetition grundkursus + klasse 7</t>
  </si>
  <si>
    <t>fra</t>
  </si>
  <si>
    <t>til</t>
  </si>
  <si>
    <t>min</t>
  </si>
  <si>
    <t>lekt.</t>
  </si>
  <si>
    <t>Dag 1</t>
  </si>
  <si>
    <r>
      <t xml:space="preserve">Velkomst og opstart. </t>
    </r>
    <r>
      <rPr>
        <b/>
        <sz val="11"/>
        <rFont val="Tahoma"/>
        <family val="2"/>
      </rPr>
      <t>NB! Emnerne herunder skal repeteres i forhold til tidl. udd.</t>
    </r>
  </si>
  <si>
    <t>Introduktion til håndbog. Repetition af- ændringer i-  regler m.m.</t>
  </si>
  <si>
    <t>Lovgivning. Almindelige bestemmelser vedrørende transport af farligt gods.</t>
  </si>
  <si>
    <t>Pause</t>
  </si>
  <si>
    <t xml:space="preserve">Andre transportformer - Multimodal transport. </t>
  </si>
  <si>
    <t>Stoffernes vigtigste faretyper og egenskaber, klassificering</t>
  </si>
  <si>
    <t xml:space="preserve">Hensigtsmæssige forebyggende sikkerhedsmæssige foranstaltninger i forhold hertil. </t>
  </si>
  <si>
    <t xml:space="preserve">Emballagekrav. Afmærkning af kolli - faresedler og påskrifter. </t>
  </si>
  <si>
    <t>Transportdokumenter, skriftlige anvisninger, containerpakkeattester</t>
  </si>
  <si>
    <t>Kontrol af overensstemmelse mellem kolliafmærkning og transportdokumenter</t>
  </si>
  <si>
    <t xml:space="preserve">Middag </t>
  </si>
  <si>
    <t>Transport ”under frimængden”</t>
  </si>
  <si>
    <t>Transport under "Begrænsede mængder" og "Undtagne mængder"</t>
  </si>
  <si>
    <t>Regler for sammenlæsning. Regler for håndtering i forbindelse med af- og pålæsning</t>
  </si>
  <si>
    <t>Fareskilte og faresedler (køretøj, veksellad, container). Regler for afmærkning af køretøjer</t>
  </si>
  <si>
    <t>Regler for begrænsninger i transporteret mængde i visse klasser. Lastsikring (surring / stuvning)</t>
  </si>
  <si>
    <t>Ansvar. Eget og andres. - Transport af farligt affald (herunder eksport/import) og miljøbeskyttelse.</t>
  </si>
  <si>
    <t>Trafiksikkerhed - Tunnelsikkerhed, 1.-hjælp vedr. forbrændinger, ætsninger og forgiftninger</t>
  </si>
  <si>
    <t>Oplæg til praktisk øvelse</t>
  </si>
  <si>
    <t>Dag 2</t>
  </si>
  <si>
    <t>Praktisk øvelse - Grundlæggende viden om brug af: Køretøjets udstyr/brandslukningsudstyr</t>
  </si>
  <si>
    <t>Personligt værneudstyr</t>
  </si>
  <si>
    <t xml:space="preserve">Uheldsøvelse - generelle forholdsregler for chaufføren </t>
  </si>
  <si>
    <t>eventuelle særlige tiltag, brandslukning, førstehjælp</t>
  </si>
  <si>
    <t>Uheldsøvelse - fortsat</t>
  </si>
  <si>
    <t>Afrunding og evaluering af praktisk øvelse</t>
  </si>
  <si>
    <t>Formål med- og betjening af- evt. teknisk udstyr på køretøjer. Eks. Køleanlæg etc.</t>
  </si>
  <si>
    <t>Sikringsbestemmelser (kap. 1.10). Tunnelrestriktioner</t>
  </si>
  <si>
    <r>
      <t>Klasse 7</t>
    </r>
    <r>
      <rPr>
        <sz val="11"/>
        <rFont val="Tahoma"/>
        <family val="2"/>
      </rPr>
      <t xml:space="preserve"> Repetition af særlige regler for klasse 7</t>
    </r>
  </si>
  <si>
    <t>Herunder strålingstyper, særlige farer i forbindelse med ioniserende stråling</t>
  </si>
  <si>
    <t>Klassens særlige opbygning, undtagelseskolli og andre kollityper</t>
  </si>
  <si>
    <t>Særlige krav vedrørende emballering, håndtering, sammenlæsning og stuvning af radioaktive stoffer</t>
  </si>
  <si>
    <t>Særlige forholdsregler, der skal tages i tilfælde af en ulykke, der involverer radioaktive stoffer</t>
  </si>
  <si>
    <t>Bestemmelser vedrørende eksamen</t>
  </si>
  <si>
    <t>Pause - klargøring til eksamen</t>
  </si>
  <si>
    <t>Eksamen</t>
  </si>
  <si>
    <t>Repetition grund + klasse 7</t>
  </si>
  <si>
    <t>Instruktør (eksamensvagt) - hvis anden:</t>
  </si>
  <si>
    <t>-</t>
  </si>
  <si>
    <t>Evaluering af eksamen</t>
  </si>
  <si>
    <t>Til Beredskabsstyrelsen, Center for Forebyggelse</t>
  </si>
  <si>
    <t>BRS-KTP-BFO-BFP-ADR@brs.dk</t>
  </si>
  <si>
    <t>Anmeldelse af farligt gods chaufførkursus (ADR-kursus)</t>
  </si>
  <si>
    <r>
      <t xml:space="preserve">jf. pkt. 4.1 i Beredskabsstyrelsens </t>
    </r>
    <r>
      <rPr>
        <i/>
        <sz val="11"/>
        <rFont val="Calibri"/>
        <family val="2"/>
      </rPr>
      <t>Vilkår for godkendelse af farligt gods chaufførkurser</t>
    </r>
  </si>
  <si>
    <t>Anmeldelse sker af hensyn til Beredskabsstyrelsens mulighed for at føre tilsyn med kurset.</t>
  </si>
  <si>
    <t>Kursusudbyder</t>
  </si>
  <si>
    <t>Navn:</t>
  </si>
  <si>
    <t>Adresse</t>
  </si>
  <si>
    <t>Postnr. og by</t>
  </si>
  <si>
    <t>CVR-nummer</t>
  </si>
  <si>
    <t xml:space="preserve">Særlige adgangsforhold: </t>
  </si>
  <si>
    <t>Kursussted</t>
  </si>
  <si>
    <t>Undervsiningen afholdes, adresse:</t>
  </si>
  <si>
    <t>Eksamen afholdes (adr. hvis anden)</t>
  </si>
  <si>
    <t>Instruktør(er)s navn(e)</t>
  </si>
  <si>
    <t>Teori:</t>
  </si>
  <si>
    <t xml:space="preserve">Praktiske øvelser (hvis disse afholdes og med anden instruktør end ved teori): </t>
  </si>
  <si>
    <t xml:space="preserve">Tidsrummet for undervisning: </t>
  </si>
  <si>
    <t>Kursusdatoer</t>
  </si>
  <si>
    <t>Tidsrum (start/slut)</t>
  </si>
  <si>
    <t xml:space="preserve">Tidsrummet for eksamen: </t>
  </si>
  <si>
    <t>Eksamensdato</t>
  </si>
  <si>
    <t>Tid - start:</t>
  </si>
  <si>
    <t>Tid - slut: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</si>
</sst>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18" x14ac:knownFonts="1"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2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i/>
      <sz val="11"/>
      <name val="Calibri"/>
      <family val="2"/>
    </font>
    <font>
      <sz val="11"/>
      <name val="Calibri"/>
      <family val="2"/>
    </font>
    <font>
      <sz val="9"/>
      <color indexed="81"/>
      <name val="Tahoma"/>
      <family val="2"/>
    </font>
    <font>
      <sz val="11"/>
      <name val="Tahoma"/>
      <family val="2"/>
    </font>
    <font>
      <b/>
      <sz val="1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212">
    <xf numFmtId="0" fontId="0" fillId="0" borderId="0" xfId="0"/>
    <xf numFmtId="0" fontId="4" fillId="0" borderId="0" xfId="0" applyFont="1"/>
    <xf numFmtId="0" fontId="1" fillId="0" borderId="0" xfId="0" applyFont="1"/>
    <xf numFmtId="0" fontId="6" fillId="0" borderId="0" xfId="0" applyFont="1" applyAlignment="1">
      <alignment horizontal="left" vertical="top"/>
    </xf>
    <xf numFmtId="0" fontId="6" fillId="0" borderId="0" xfId="0" applyFont="1"/>
    <xf numFmtId="0" fontId="2" fillId="0" borderId="0" xfId="0" applyFont="1"/>
    <xf numFmtId="0" fontId="11" fillId="0" borderId="0" xfId="3" applyFont="1"/>
    <xf numFmtId="0" fontId="5" fillId="0" borderId="0" xfId="3" applyFont="1"/>
    <xf numFmtId="0" fontId="8" fillId="0" borderId="0" xfId="1" applyAlignment="1" applyProtection="1"/>
    <xf numFmtId="0" fontId="2" fillId="0" borderId="0" xfId="3"/>
    <xf numFmtId="0" fontId="7" fillId="0" borderId="0" xfId="3" applyFont="1"/>
    <xf numFmtId="0" fontId="12" fillId="0" borderId="0" xfId="3" applyFont="1"/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 wrapText="1"/>
    </xf>
    <xf numFmtId="0" fontId="2" fillId="0" borderId="0" xfId="3" applyAlignment="1">
      <alignment horizontal="center"/>
    </xf>
    <xf numFmtId="164" fontId="2" fillId="0" borderId="0" xfId="3" applyNumberFormat="1" applyAlignment="1">
      <alignment horizontal="center"/>
    </xf>
    <xf numFmtId="20" fontId="2" fillId="0" borderId="0" xfId="3" applyNumberFormat="1" applyAlignment="1">
      <alignment horizontal="center"/>
    </xf>
    <xf numFmtId="0" fontId="14" fillId="0" borderId="0" xfId="3" applyFont="1"/>
    <xf numFmtId="0" fontId="3" fillId="0" borderId="0" xfId="3" applyFont="1"/>
    <xf numFmtId="0" fontId="11" fillId="0" borderId="1" xfId="3" applyFont="1" applyBorder="1" applyAlignment="1">
      <alignment vertical="top" wrapText="1"/>
    </xf>
    <xf numFmtId="0" fontId="3" fillId="0" borderId="0" xfId="3" applyFont="1" applyAlignment="1">
      <alignment horizontal="left"/>
    </xf>
    <xf numFmtId="49" fontId="3" fillId="0" borderId="0" xfId="3" applyNumberFormat="1" applyFont="1"/>
    <xf numFmtId="165" fontId="2" fillId="0" borderId="0" xfId="3" applyNumberFormat="1"/>
    <xf numFmtId="20" fontId="2" fillId="0" borderId="1" xfId="3" applyNumberFormat="1" applyBorder="1" applyAlignment="1">
      <alignment horizontal="center"/>
    </xf>
    <xf numFmtId="20" fontId="2" fillId="0" borderId="0" xfId="3" applyNumberFormat="1"/>
    <xf numFmtId="0" fontId="12" fillId="0" borderId="1" xfId="3" applyFont="1" applyBorder="1"/>
    <xf numFmtId="0" fontId="2" fillId="0" borderId="1" xfId="3" applyBorder="1"/>
    <xf numFmtId="165" fontId="2" fillId="0" borderId="0" xfId="3" applyNumberFormat="1" applyAlignment="1">
      <alignment horizontal="center"/>
    </xf>
    <xf numFmtId="0" fontId="11" fillId="0" borderId="39" xfId="3" applyFont="1" applyBorder="1" applyAlignment="1">
      <alignment vertical="top" wrapText="1"/>
    </xf>
    <xf numFmtId="0" fontId="11" fillId="0" borderId="0" xfId="3" applyFont="1" applyAlignment="1">
      <alignment vertical="top" wrapText="1"/>
    </xf>
    <xf numFmtId="164" fontId="17" fillId="2" borderId="2" xfId="0" applyNumberFormat="1" applyFont="1" applyFill="1" applyBorder="1" applyAlignment="1" applyProtection="1">
      <alignment horizontal="center"/>
      <protection locked="0"/>
    </xf>
    <xf numFmtId="0" fontId="16" fillId="3" borderId="6" xfId="0" applyFont="1" applyFill="1" applyBorder="1"/>
    <xf numFmtId="0" fontId="16" fillId="3" borderId="7" xfId="0" applyFont="1" applyFill="1" applyBorder="1"/>
    <xf numFmtId="0" fontId="16" fillId="3" borderId="8" xfId="0" applyFont="1" applyFill="1" applyBorder="1"/>
    <xf numFmtId="20" fontId="17" fillId="2" borderId="3" xfId="0" applyNumberFormat="1" applyFont="1" applyFill="1" applyBorder="1" applyAlignment="1" applyProtection="1">
      <alignment horizontal="center"/>
      <protection locked="0"/>
    </xf>
    <xf numFmtId="0" fontId="16" fillId="3" borderId="9" xfId="0" applyFont="1" applyFill="1" applyBorder="1"/>
    <xf numFmtId="0" fontId="16" fillId="3" borderId="10" xfId="0" applyFont="1" applyFill="1" applyBorder="1"/>
    <xf numFmtId="0" fontId="16" fillId="3" borderId="11" xfId="0" applyFont="1" applyFill="1" applyBorder="1"/>
    <xf numFmtId="0" fontId="17" fillId="2" borderId="2" xfId="0" applyFont="1" applyFill="1" applyBorder="1" applyAlignment="1" applyProtection="1">
      <alignment horizontal="center"/>
      <protection locked="0"/>
    </xf>
    <xf numFmtId="0" fontId="17" fillId="2" borderId="5" xfId="0" applyFont="1" applyFill="1" applyBorder="1" applyAlignment="1" applyProtection="1">
      <alignment horizontal="center"/>
      <protection locked="0"/>
    </xf>
    <xf numFmtId="0" fontId="16" fillId="3" borderId="12" xfId="0" applyFont="1" applyFill="1" applyBorder="1"/>
    <xf numFmtId="0" fontId="16" fillId="3" borderId="21" xfId="0" applyFont="1" applyFill="1" applyBorder="1"/>
    <xf numFmtId="0" fontId="16" fillId="3" borderId="22" xfId="0" applyFont="1" applyFill="1" applyBorder="1"/>
    <xf numFmtId="0" fontId="16" fillId="3" borderId="35" xfId="3" applyFont="1" applyFill="1" applyBorder="1" applyAlignment="1">
      <alignment horizontal="left"/>
    </xf>
    <xf numFmtId="0" fontId="17" fillId="3" borderId="13" xfId="3" applyFont="1" applyFill="1" applyBorder="1" applyAlignment="1">
      <alignment horizontal="left"/>
    </xf>
    <xf numFmtId="0" fontId="17" fillId="3" borderId="13" xfId="3" applyFont="1" applyFill="1" applyBorder="1" applyAlignment="1">
      <alignment horizontal="center"/>
    </xf>
    <xf numFmtId="0" fontId="17" fillId="3" borderId="10" xfId="3" applyFont="1" applyFill="1" applyBorder="1" applyAlignment="1">
      <alignment horizontal="left"/>
    </xf>
    <xf numFmtId="0" fontId="17" fillId="3" borderId="10" xfId="3" applyFont="1" applyFill="1" applyBorder="1" applyAlignment="1">
      <alignment horizontal="center"/>
    </xf>
    <xf numFmtId="0" fontId="16" fillId="3" borderId="52" xfId="0" applyFont="1" applyFill="1" applyBorder="1" applyAlignment="1">
      <alignment horizontal="left"/>
    </xf>
    <xf numFmtId="0" fontId="17" fillId="3" borderId="48" xfId="0" applyFont="1" applyFill="1" applyBorder="1" applyAlignment="1">
      <alignment horizontal="left"/>
    </xf>
    <xf numFmtId="0" fontId="17" fillId="3" borderId="48" xfId="0" applyFont="1" applyFill="1" applyBorder="1" applyAlignment="1">
      <alignment horizontal="center"/>
    </xf>
    <xf numFmtId="0" fontId="17" fillId="2" borderId="54" xfId="0" applyFont="1" applyFill="1" applyBorder="1" applyAlignment="1" applyProtection="1">
      <alignment horizontal="center"/>
      <protection locked="0"/>
    </xf>
    <xf numFmtId="0" fontId="16" fillId="3" borderId="48" xfId="0" applyFont="1" applyFill="1" applyBorder="1" applyAlignment="1">
      <alignment horizontal="left"/>
    </xf>
    <xf numFmtId="0" fontId="16" fillId="3" borderId="48" xfId="0" applyFont="1" applyFill="1" applyBorder="1"/>
    <xf numFmtId="0" fontId="16" fillId="3" borderId="49" xfId="0" applyFont="1" applyFill="1" applyBorder="1"/>
    <xf numFmtId="0" fontId="16" fillId="0" borderId="0" xfId="0" applyFont="1"/>
    <xf numFmtId="0" fontId="16" fillId="0" borderId="15" xfId="0" applyFont="1" applyBorder="1"/>
    <xf numFmtId="0" fontId="16" fillId="0" borderId="16" xfId="0" applyFont="1" applyBorder="1"/>
    <xf numFmtId="0" fontId="17" fillId="0" borderId="34" xfId="0" applyFont="1" applyBorder="1"/>
    <xf numFmtId="164" fontId="17" fillId="0" borderId="4" xfId="0" applyNumberFormat="1" applyFont="1" applyBorder="1" applyAlignment="1">
      <alignment horizontal="center"/>
    </xf>
    <xf numFmtId="0" fontId="16" fillId="4" borderId="7" xfId="0" applyFont="1" applyFill="1" applyBorder="1"/>
    <xf numFmtId="0" fontId="16" fillId="4" borderId="3" xfId="0" applyFont="1" applyFill="1" applyBorder="1"/>
    <xf numFmtId="20" fontId="16" fillId="0" borderId="17" xfId="0" applyNumberFormat="1" applyFont="1" applyBorder="1"/>
    <xf numFmtId="20" fontId="16" fillId="0" borderId="18" xfId="0" applyNumberFormat="1" applyFont="1" applyBorder="1"/>
    <xf numFmtId="0" fontId="16" fillId="0" borderId="18" xfId="0" applyFont="1" applyBorder="1" applyAlignment="1">
      <alignment horizontal="center"/>
    </xf>
    <xf numFmtId="0" fontId="16" fillId="0" borderId="19" xfId="0" applyFont="1" applyBorder="1"/>
    <xf numFmtId="20" fontId="16" fillId="0" borderId="55" xfId="0" applyNumberFormat="1" applyFont="1" applyBorder="1" applyAlignment="1">
      <alignment horizontal="center" vertical="center"/>
    </xf>
    <xf numFmtId="20" fontId="16" fillId="0" borderId="38" xfId="0" applyNumberFormat="1" applyFont="1" applyBorder="1" applyAlignment="1">
      <alignment horizontal="center" vertical="center"/>
    </xf>
    <xf numFmtId="0" fontId="16" fillId="2" borderId="1" xfId="0" applyFont="1" applyFill="1" applyBorder="1" applyAlignment="1" applyProtection="1">
      <alignment horizontal="center"/>
      <protection locked="0"/>
    </xf>
    <xf numFmtId="0" fontId="16" fillId="0" borderId="25" xfId="0" applyFont="1" applyBorder="1" applyAlignment="1">
      <alignment horizontal="center" vertical="center"/>
    </xf>
    <xf numFmtId="20" fontId="16" fillId="0" borderId="20" xfId="0" applyNumberFormat="1" applyFont="1" applyBorder="1" applyAlignment="1">
      <alignment horizontal="center" vertical="center"/>
    </xf>
    <xf numFmtId="20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/>
    <xf numFmtId="20" fontId="16" fillId="0" borderId="56" xfId="0" applyNumberFormat="1" applyFont="1" applyBorder="1" applyAlignment="1">
      <alignment horizontal="center" vertical="center"/>
    </xf>
    <xf numFmtId="20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4" fontId="17" fillId="2" borderId="4" xfId="0" applyNumberFormat="1" applyFont="1" applyFill="1" applyBorder="1" applyAlignment="1">
      <alignment horizontal="center"/>
    </xf>
    <xf numFmtId="20" fontId="16" fillId="0" borderId="55" xfId="0" applyNumberFormat="1" applyFont="1" applyBorder="1" applyAlignment="1" applyProtection="1">
      <alignment horizontal="center" vertical="center"/>
      <protection locked="0"/>
    </xf>
    <xf numFmtId="0" fontId="16" fillId="0" borderId="0" xfId="3" applyFont="1"/>
    <xf numFmtId="0" fontId="16" fillId="0" borderId="37" xfId="3" applyFont="1" applyBorder="1"/>
    <xf numFmtId="0" fontId="16" fillId="0" borderId="40" xfId="0" applyFont="1" applyBorder="1"/>
    <xf numFmtId="49" fontId="17" fillId="0" borderId="34" xfId="0" applyNumberFormat="1" applyFont="1" applyBorder="1" applyAlignment="1">
      <alignment horizontal="left" vertical="top"/>
    </xf>
    <xf numFmtId="49" fontId="16" fillId="0" borderId="7" xfId="0" applyNumberFormat="1" applyFont="1" applyBorder="1" applyAlignment="1">
      <alignment horizontal="left" vertical="top"/>
    </xf>
    <xf numFmtId="49" fontId="16" fillId="0" borderId="3" xfId="0" applyNumberFormat="1" applyFont="1" applyBorder="1" applyAlignment="1">
      <alignment horizontal="left" vertical="top"/>
    </xf>
    <xf numFmtId="0" fontId="16" fillId="0" borderId="31" xfId="0" applyFont="1" applyBorder="1"/>
    <xf numFmtId="0" fontId="16" fillId="0" borderId="13" xfId="0" applyFont="1" applyBorder="1" applyAlignment="1">
      <alignment horizontal="left" vertical="top"/>
    </xf>
    <xf numFmtId="0" fontId="16" fillId="0" borderId="14" xfId="0" applyFont="1" applyBorder="1" applyAlignment="1">
      <alignment horizontal="left" vertical="top"/>
    </xf>
    <xf numFmtId="20" fontId="16" fillId="0" borderId="23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4" borderId="35" xfId="0" applyFont="1" applyFill="1" applyBorder="1" applyAlignment="1">
      <alignment horizontal="left" vertical="top"/>
    </xf>
    <xf numFmtId="0" fontId="16" fillId="4" borderId="13" xfId="0" applyFont="1" applyFill="1" applyBorder="1" applyAlignment="1">
      <alignment horizontal="left" vertical="top"/>
    </xf>
    <xf numFmtId="0" fontId="16" fillId="4" borderId="14" xfId="0" applyFont="1" applyFill="1" applyBorder="1" applyAlignment="1">
      <alignment horizontal="left" vertical="top"/>
    </xf>
    <xf numFmtId="20" fontId="16" fillId="0" borderId="28" xfId="0" applyNumberFormat="1" applyFont="1" applyBorder="1" applyAlignment="1">
      <alignment horizontal="center" vertical="center"/>
    </xf>
    <xf numFmtId="20" fontId="16" fillId="0" borderId="29" xfId="0" applyNumberFormat="1" applyFont="1" applyBorder="1" applyAlignment="1">
      <alignment horizontal="center" vertical="center"/>
    </xf>
    <xf numFmtId="0" fontId="16" fillId="0" borderId="29" xfId="0" applyFont="1" applyBorder="1" applyAlignment="1">
      <alignment horizontal="center"/>
    </xf>
    <xf numFmtId="0" fontId="16" fillId="0" borderId="29" xfId="0" applyFont="1" applyBorder="1"/>
    <xf numFmtId="0" fontId="16" fillId="0" borderId="32" xfId="0" applyFont="1" applyBorder="1" applyAlignment="1">
      <alignment horizontal="left"/>
    </xf>
    <xf numFmtId="0" fontId="16" fillId="0" borderId="48" xfId="0" applyFont="1" applyBorder="1" applyAlignment="1">
      <alignment horizontal="left"/>
    </xf>
    <xf numFmtId="0" fontId="16" fillId="0" borderId="49" xfId="0" applyFont="1" applyBorder="1" applyAlignment="1">
      <alignment horizontal="left"/>
    </xf>
    <xf numFmtId="20" fontId="16" fillId="0" borderId="46" xfId="0" applyNumberFormat="1" applyFont="1" applyBorder="1" applyAlignment="1">
      <alignment horizontal="center" vertical="center"/>
    </xf>
    <xf numFmtId="20" fontId="16" fillId="0" borderId="40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6" fillId="3" borderId="9" xfId="3" applyFont="1" applyFill="1" applyBorder="1" applyAlignment="1">
      <alignment horizontal="left"/>
    </xf>
    <xf numFmtId="20" fontId="16" fillId="0" borderId="24" xfId="0" applyNumberFormat="1" applyFont="1" applyBorder="1" applyAlignment="1">
      <alignment horizontal="center" vertical="center"/>
    </xf>
    <xf numFmtId="165" fontId="2" fillId="0" borderId="1" xfId="3" applyNumberFormat="1" applyBorder="1" applyAlignment="1">
      <alignment horizontal="center"/>
    </xf>
    <xf numFmtId="0" fontId="11" fillId="0" borderId="1" xfId="3" applyFont="1" applyBorder="1" applyAlignment="1">
      <alignment horizontal="left" vertical="top" wrapText="1"/>
    </xf>
    <xf numFmtId="0" fontId="16" fillId="3" borderId="20" xfId="6" applyFont="1" applyFill="1" applyBorder="1" applyAlignment="1">
      <alignment horizontal="left"/>
    </xf>
    <xf numFmtId="0" fontId="16" fillId="3" borderId="1" xfId="6" applyFont="1" applyFill="1" applyBorder="1" applyAlignment="1">
      <alignment horizontal="left"/>
    </xf>
    <xf numFmtId="0" fontId="16" fillId="3" borderId="40" xfId="6" applyFont="1" applyFill="1" applyBorder="1" applyAlignment="1">
      <alignment horizontal="left"/>
    </xf>
    <xf numFmtId="0" fontId="16" fillId="3" borderId="44" xfId="6" applyFont="1" applyFill="1" applyBorder="1" applyAlignment="1">
      <alignment horizontal="left"/>
    </xf>
    <xf numFmtId="0" fontId="16" fillId="3" borderId="26" xfId="6" applyFont="1" applyFill="1" applyBorder="1" applyAlignment="1">
      <alignment horizontal="left"/>
    </xf>
    <xf numFmtId="0" fontId="16" fillId="3" borderId="50" xfId="3" applyFont="1" applyFill="1" applyBorder="1" applyAlignment="1">
      <alignment horizontal="left"/>
    </xf>
    <xf numFmtId="0" fontId="16" fillId="3" borderId="36" xfId="3" applyFont="1" applyFill="1" applyBorder="1" applyAlignment="1">
      <alignment horizontal="left"/>
    </xf>
    <xf numFmtId="0" fontId="16" fillId="3" borderId="9" xfId="3" applyFont="1" applyFill="1" applyBorder="1" applyAlignment="1">
      <alignment horizontal="left"/>
    </xf>
    <xf numFmtId="0" fontId="16" fillId="3" borderId="10" xfId="3" applyFont="1" applyFill="1" applyBorder="1" applyAlignment="1">
      <alignment horizontal="left"/>
    </xf>
    <xf numFmtId="0" fontId="16" fillId="3" borderId="11" xfId="3" applyFont="1" applyFill="1" applyBorder="1" applyAlignment="1">
      <alignment horizontal="left"/>
    </xf>
    <xf numFmtId="0" fontId="17" fillId="2" borderId="41" xfId="0" applyFont="1" applyFill="1" applyBorder="1" applyAlignment="1" applyProtection="1">
      <alignment horizontal="left"/>
      <protection locked="0"/>
    </xf>
    <xf numFmtId="0" fontId="17" fillId="2" borderId="42" xfId="0" applyFont="1" applyFill="1" applyBorder="1" applyAlignment="1" applyProtection="1">
      <alignment horizontal="left"/>
      <protection locked="0"/>
    </xf>
    <xf numFmtId="0" fontId="17" fillId="2" borderId="2" xfId="0" applyFont="1" applyFill="1" applyBorder="1" applyAlignment="1" applyProtection="1">
      <alignment horizontal="left"/>
      <protection locked="0"/>
    </xf>
    <xf numFmtId="20" fontId="16" fillId="0" borderId="46" xfId="0" applyNumberFormat="1" applyFont="1" applyBorder="1" applyAlignment="1">
      <alignment horizontal="center" vertical="center"/>
    </xf>
    <xf numFmtId="20" fontId="16" fillId="0" borderId="24" xfId="0" applyNumberFormat="1" applyFont="1" applyBorder="1" applyAlignment="1">
      <alignment horizontal="center" vertical="center"/>
    </xf>
    <xf numFmtId="20" fontId="16" fillId="0" borderId="40" xfId="0" applyNumberFormat="1" applyFont="1" applyBorder="1" applyAlignment="1">
      <alignment horizontal="center" vertical="center"/>
    </xf>
    <xf numFmtId="20" fontId="16" fillId="0" borderId="23" xfId="0" applyNumberFormat="1" applyFont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top" wrapText="1"/>
    </xf>
    <xf numFmtId="0" fontId="16" fillId="4" borderId="22" xfId="0" applyFont="1" applyFill="1" applyBorder="1" applyAlignment="1">
      <alignment horizontal="center" vertical="top" wrapText="1"/>
    </xf>
    <xf numFmtId="0" fontId="16" fillId="4" borderId="52" xfId="0" applyFont="1" applyFill="1" applyBorder="1" applyAlignment="1">
      <alignment horizontal="center" vertical="top" wrapText="1"/>
    </xf>
    <xf numFmtId="0" fontId="16" fillId="4" borderId="49" xfId="0" applyFont="1" applyFill="1" applyBorder="1" applyAlignment="1">
      <alignment horizontal="center" vertical="top" wrapText="1"/>
    </xf>
    <xf numFmtId="0" fontId="16" fillId="0" borderId="40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7" borderId="39" xfId="0" applyFont="1" applyFill="1" applyBorder="1" applyAlignment="1">
      <alignment horizontal="left"/>
    </xf>
    <xf numFmtId="0" fontId="16" fillId="7" borderId="10" xfId="0" applyFont="1" applyFill="1" applyBorder="1" applyAlignment="1">
      <alignment horizontal="left"/>
    </xf>
    <xf numFmtId="0" fontId="16" fillId="7" borderId="11" xfId="0" applyFont="1" applyFill="1" applyBorder="1" applyAlignment="1">
      <alignment horizontal="left"/>
    </xf>
    <xf numFmtId="0" fontId="17" fillId="2" borderId="50" xfId="0" applyFont="1" applyFill="1" applyBorder="1" applyAlignment="1" applyProtection="1">
      <alignment horizontal="center" vertical="top"/>
      <protection locked="0"/>
    </xf>
    <xf numFmtId="0" fontId="17" fillId="2" borderId="36" xfId="0" applyFont="1" applyFill="1" applyBorder="1" applyAlignment="1" applyProtection="1">
      <alignment horizontal="center" vertical="top"/>
      <protection locked="0"/>
    </xf>
    <xf numFmtId="0" fontId="17" fillId="2" borderId="51" xfId="0" applyFont="1" applyFill="1" applyBorder="1" applyAlignment="1" applyProtection="1">
      <alignment horizontal="center" vertical="top"/>
      <protection locked="0"/>
    </xf>
    <xf numFmtId="0" fontId="17" fillId="0" borderId="22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6" fillId="6" borderId="39" xfId="0" applyFont="1" applyFill="1" applyBorder="1" applyAlignment="1">
      <alignment horizontal="left" wrapText="1"/>
    </xf>
    <xf numFmtId="0" fontId="16" fillId="6" borderId="10" xfId="0" applyFont="1" applyFill="1" applyBorder="1" applyAlignment="1">
      <alignment horizontal="left" wrapText="1"/>
    </xf>
    <xf numFmtId="0" fontId="16" fillId="6" borderId="11" xfId="0" applyFont="1" applyFill="1" applyBorder="1" applyAlignment="1">
      <alignment horizontal="left" wrapText="1"/>
    </xf>
    <xf numFmtId="0" fontId="16" fillId="0" borderId="4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32" xfId="0" applyFont="1" applyBorder="1" applyAlignment="1">
      <alignment horizontal="left" vertical="top" wrapText="1"/>
    </xf>
    <xf numFmtId="0" fontId="16" fillId="0" borderId="48" xfId="0" applyFont="1" applyBorder="1" applyAlignment="1">
      <alignment horizontal="left" vertical="top" wrapText="1"/>
    </xf>
    <xf numFmtId="0" fontId="16" fillId="0" borderId="49" xfId="0" applyFont="1" applyBorder="1" applyAlignment="1">
      <alignment horizontal="left" vertical="top" wrapText="1"/>
    </xf>
    <xf numFmtId="0" fontId="16" fillId="0" borderId="33" xfId="0" applyFont="1" applyBorder="1" applyAlignment="1">
      <alignment horizontal="left" vertical="top" wrapText="1"/>
    </xf>
    <xf numFmtId="0" fontId="16" fillId="0" borderId="21" xfId="0" applyFont="1" applyBorder="1" applyAlignment="1">
      <alignment horizontal="left" vertical="top" wrapText="1"/>
    </xf>
    <xf numFmtId="0" fontId="16" fillId="0" borderId="22" xfId="0" applyFont="1" applyBorder="1" applyAlignment="1">
      <alignment horizontal="left" vertical="top" wrapText="1"/>
    </xf>
    <xf numFmtId="20" fontId="16" fillId="0" borderId="47" xfId="0" applyNumberFormat="1" applyFont="1" applyBorder="1" applyAlignment="1">
      <alignment horizontal="center" vertical="center"/>
    </xf>
    <xf numFmtId="20" fontId="16" fillId="0" borderId="45" xfId="0" applyNumberFormat="1" applyFont="1" applyBorder="1" applyAlignment="1">
      <alignment horizontal="center" vertical="center"/>
    </xf>
    <xf numFmtId="0" fontId="16" fillId="0" borderId="38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37" xfId="0" applyFont="1" applyBorder="1" applyAlignment="1">
      <alignment horizontal="left" vertical="top" wrapText="1"/>
    </xf>
    <xf numFmtId="0" fontId="16" fillId="0" borderId="31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0" fontId="16" fillId="0" borderId="18" xfId="0" applyFont="1" applyBorder="1" applyAlignment="1">
      <alignment horizontal="center" vertical="center"/>
    </xf>
    <xf numFmtId="20" fontId="16" fillId="0" borderId="15" xfId="0" applyNumberFormat="1" applyFont="1" applyBorder="1" applyAlignment="1">
      <alignment horizontal="center" vertical="center"/>
    </xf>
    <xf numFmtId="20" fontId="16" fillId="0" borderId="16" xfId="0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6" borderId="33" xfId="3" applyFont="1" applyFill="1" applyBorder="1" applyAlignment="1">
      <alignment horizontal="left" wrapText="1"/>
    </xf>
    <xf numFmtId="0" fontId="16" fillId="6" borderId="21" xfId="3" applyFont="1" applyFill="1" applyBorder="1" applyAlignment="1">
      <alignment horizontal="left" wrapText="1"/>
    </xf>
    <xf numFmtId="0" fontId="16" fillId="6" borderId="22" xfId="3" applyFont="1" applyFill="1" applyBorder="1" applyAlignment="1">
      <alignment horizontal="left" wrapText="1"/>
    </xf>
    <xf numFmtId="0" fontId="16" fillId="3" borderId="17" xfId="0" applyFont="1" applyFill="1" applyBorder="1" applyAlignment="1">
      <alignment horizontal="left"/>
    </xf>
    <xf numFmtId="0" fontId="16" fillId="3" borderId="18" xfId="0" applyFont="1" applyFill="1" applyBorder="1" applyAlignment="1">
      <alignment horizontal="left"/>
    </xf>
    <xf numFmtId="0" fontId="16" fillId="3" borderId="30" xfId="0" applyFont="1" applyFill="1" applyBorder="1" applyAlignment="1">
      <alignment horizontal="left"/>
    </xf>
    <xf numFmtId="0" fontId="16" fillId="3" borderId="20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/>
    </xf>
    <xf numFmtId="0" fontId="16" fillId="3" borderId="26" xfId="0" applyFont="1" applyFill="1" applyBorder="1" applyAlignment="1">
      <alignment horizontal="left"/>
    </xf>
    <xf numFmtId="20" fontId="16" fillId="2" borderId="46" xfId="0" applyNumberFormat="1" applyFont="1" applyFill="1" applyBorder="1" applyAlignment="1" applyProtection="1">
      <alignment horizontal="center" vertical="center"/>
      <protection locked="0"/>
    </xf>
    <xf numFmtId="20" fontId="16" fillId="2" borderId="24" xfId="0" applyNumberFormat="1" applyFont="1" applyFill="1" applyBorder="1" applyAlignment="1" applyProtection="1">
      <alignment horizontal="center" vertical="center"/>
      <protection locked="0"/>
    </xf>
    <xf numFmtId="0" fontId="16" fillId="0" borderId="56" xfId="0" applyFont="1" applyBorder="1" applyAlignment="1">
      <alignment horizontal="center" vertical="center"/>
    </xf>
    <xf numFmtId="0" fontId="16" fillId="6" borderId="39" xfId="3" applyFont="1" applyFill="1" applyBorder="1" applyAlignment="1">
      <alignment horizontal="left" wrapText="1"/>
    </xf>
    <xf numFmtId="0" fontId="16" fillId="6" borderId="10" xfId="3" applyFont="1" applyFill="1" applyBorder="1" applyAlignment="1">
      <alignment horizontal="left" wrapText="1"/>
    </xf>
    <xf numFmtId="0" fontId="16" fillId="6" borderId="11" xfId="3" applyFont="1" applyFill="1" applyBorder="1" applyAlignment="1">
      <alignment horizontal="left" wrapText="1"/>
    </xf>
    <xf numFmtId="0" fontId="16" fillId="6" borderId="19" xfId="3" applyFont="1" applyFill="1" applyBorder="1" applyAlignment="1">
      <alignment horizontal="left"/>
    </xf>
    <xf numFmtId="0" fontId="16" fillId="6" borderId="43" xfId="3" applyFont="1" applyFill="1" applyBorder="1" applyAlignment="1">
      <alignment horizontal="left"/>
    </xf>
    <xf numFmtId="0" fontId="16" fillId="6" borderId="8" xfId="3" applyFont="1" applyFill="1" applyBorder="1" applyAlignment="1">
      <alignment horizontal="left"/>
    </xf>
    <xf numFmtId="0" fontId="16" fillId="0" borderId="33" xfId="3" applyFont="1" applyBorder="1" applyAlignment="1">
      <alignment horizontal="left" vertical="top" wrapText="1"/>
    </xf>
    <xf numFmtId="0" fontId="16" fillId="0" borderId="21" xfId="3" applyFont="1" applyBorder="1" applyAlignment="1">
      <alignment horizontal="left" vertical="top" wrapText="1"/>
    </xf>
    <xf numFmtId="0" fontId="16" fillId="0" borderId="22" xfId="3" applyFont="1" applyBorder="1" applyAlignment="1">
      <alignment horizontal="left" vertical="top" wrapText="1"/>
    </xf>
    <xf numFmtId="0" fontId="16" fillId="0" borderId="32" xfId="3" applyFont="1" applyBorder="1" applyAlignment="1">
      <alignment horizontal="left" vertical="top" wrapText="1"/>
    </xf>
    <xf numFmtId="0" fontId="16" fillId="0" borderId="48" xfId="3" applyFont="1" applyBorder="1" applyAlignment="1">
      <alignment horizontal="left" vertical="top" wrapText="1"/>
    </xf>
    <xf numFmtId="0" fontId="16" fillId="0" borderId="49" xfId="3" applyFont="1" applyBorder="1" applyAlignment="1">
      <alignment horizontal="left" vertical="top" wrapText="1"/>
    </xf>
    <xf numFmtId="0" fontId="17" fillId="3" borderId="53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0" fontId="17" fillId="3" borderId="27" xfId="0" applyFont="1" applyFill="1" applyBorder="1" applyAlignment="1">
      <alignment horizontal="center"/>
    </xf>
    <xf numFmtId="0" fontId="17" fillId="3" borderId="37" xfId="0" applyFont="1" applyFill="1" applyBorder="1" applyAlignment="1">
      <alignment horizontal="center"/>
    </xf>
    <xf numFmtId="0" fontId="17" fillId="3" borderId="52" xfId="0" applyFont="1" applyFill="1" applyBorder="1" applyAlignment="1">
      <alignment horizontal="center"/>
    </xf>
    <xf numFmtId="0" fontId="17" fillId="3" borderId="49" xfId="0" applyFont="1" applyFill="1" applyBorder="1" applyAlignment="1">
      <alignment horizontal="center"/>
    </xf>
    <xf numFmtId="0" fontId="16" fillId="0" borderId="31" xfId="3" applyFont="1" applyBorder="1" applyAlignment="1">
      <alignment horizontal="left" vertical="top" wrapText="1"/>
    </xf>
    <xf numFmtId="0" fontId="16" fillId="0" borderId="13" xfId="3" applyFont="1" applyBorder="1" applyAlignment="1">
      <alignment horizontal="left" vertical="top" wrapText="1"/>
    </xf>
    <xf numFmtId="0" fontId="16" fillId="0" borderId="14" xfId="3" applyFont="1" applyBorder="1" applyAlignment="1">
      <alignment horizontal="left" vertical="top" wrapText="1"/>
    </xf>
    <xf numFmtId="0" fontId="16" fillId="0" borderId="38" xfId="3" applyFont="1" applyBorder="1" applyAlignment="1">
      <alignment horizontal="left" vertical="top" wrapText="1"/>
    </xf>
    <xf numFmtId="0" fontId="16" fillId="0" borderId="0" xfId="3" applyFont="1" applyAlignment="1">
      <alignment horizontal="left" vertical="top" wrapText="1"/>
    </xf>
    <xf numFmtId="0" fontId="16" fillId="0" borderId="37" xfId="3" applyFont="1" applyBorder="1" applyAlignment="1">
      <alignment horizontal="left" vertical="top" wrapText="1"/>
    </xf>
    <xf numFmtId="0" fontId="16" fillId="5" borderId="38" xfId="3" applyFont="1" applyFill="1" applyBorder="1" applyAlignment="1">
      <alignment horizontal="left" vertical="top" wrapText="1"/>
    </xf>
    <xf numFmtId="0" fontId="16" fillId="5" borderId="0" xfId="3" applyFont="1" applyFill="1" applyAlignment="1">
      <alignment horizontal="left" vertical="top" wrapText="1"/>
    </xf>
    <xf numFmtId="0" fontId="16" fillId="5" borderId="37" xfId="3" applyFont="1" applyFill="1" applyBorder="1" applyAlignment="1">
      <alignment horizontal="left" vertical="top" wrapText="1"/>
    </xf>
    <xf numFmtId="0" fontId="16" fillId="5" borderId="31" xfId="3" applyFont="1" applyFill="1" applyBorder="1" applyAlignment="1">
      <alignment horizontal="left" vertical="top" wrapText="1"/>
    </xf>
    <xf numFmtId="0" fontId="16" fillId="5" borderId="13" xfId="3" applyFont="1" applyFill="1" applyBorder="1" applyAlignment="1">
      <alignment horizontal="left" vertical="top" wrapText="1"/>
    </xf>
    <xf numFmtId="0" fontId="16" fillId="5" borderId="14" xfId="3" applyFont="1" applyFill="1" applyBorder="1" applyAlignment="1">
      <alignment horizontal="left" vertical="top" wrapText="1"/>
    </xf>
    <xf numFmtId="0" fontId="16" fillId="5" borderId="33" xfId="3" applyFont="1" applyFill="1" applyBorder="1" applyAlignment="1">
      <alignment horizontal="left" vertical="top" wrapText="1"/>
    </xf>
    <xf numFmtId="0" fontId="16" fillId="5" borderId="21" xfId="3" applyFont="1" applyFill="1" applyBorder="1" applyAlignment="1">
      <alignment horizontal="left" vertical="top" wrapText="1"/>
    </xf>
    <xf numFmtId="0" fontId="16" fillId="5" borderId="22" xfId="3" applyFont="1" applyFill="1" applyBorder="1" applyAlignment="1">
      <alignment horizontal="left" vertical="top" wrapText="1"/>
    </xf>
    <xf numFmtId="165" fontId="2" fillId="0" borderId="1" xfId="3" applyNumberFormat="1" applyBorder="1" applyAlignment="1">
      <alignment horizontal="center"/>
    </xf>
    <xf numFmtId="0" fontId="2" fillId="0" borderId="1" xfId="3" applyBorder="1" applyAlignment="1">
      <alignment horizontal="left"/>
    </xf>
    <xf numFmtId="0" fontId="11" fillId="0" borderId="1" xfId="3" applyFont="1" applyBorder="1" applyAlignment="1">
      <alignment horizontal="left" vertical="top" wrapText="1"/>
    </xf>
    <xf numFmtId="0" fontId="2" fillId="0" borderId="39" xfId="3" applyBorder="1" applyAlignment="1">
      <alignment horizontal="left"/>
    </xf>
    <xf numFmtId="0" fontId="2" fillId="0" borderId="10" xfId="3" applyBorder="1" applyAlignment="1">
      <alignment horizontal="left"/>
    </xf>
    <xf numFmtId="0" fontId="2" fillId="0" borderId="25" xfId="3" applyBorder="1" applyAlignment="1">
      <alignment horizontal="left"/>
    </xf>
  </cellXfs>
  <cellStyles count="7">
    <cellStyle name="Hyperlink 2" xfId="2" xr:uid="{00000000-0005-0000-0000-000000000000}"/>
    <cellStyle name="Hyperlink 2 2" xfId="4" xr:uid="{00000000-0005-0000-0000-000001000000}"/>
    <cellStyle name="Link" xfId="1" builtinId="8"/>
    <cellStyle name="Normal" xfId="0" builtinId="0"/>
    <cellStyle name="Normal 2" xfId="3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28576</xdr:rowOff>
    </xdr:from>
    <xdr:to>
      <xdr:col>12</xdr:col>
      <xdr:colOff>0</xdr:colOff>
      <xdr:row>4</xdr:row>
      <xdr:rowOff>66675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09550" y="28576"/>
          <a:ext cx="6638925" cy="6857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a-DK" sz="14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Heldækkende repetitionskursus, dækkende ADR-kursusbevistypen:</a:t>
          </a:r>
        </a:p>
        <a:p>
          <a:pPr algn="l" rtl="0">
            <a:defRPr sz="1000"/>
          </a:pPr>
          <a:r>
            <a:rPr lang="da-DK" sz="14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Grundkursus  + klasse 7</a:t>
          </a:r>
        </a:p>
        <a:p>
          <a:pPr algn="l" rtl="0">
            <a:defRPr sz="1000"/>
          </a:pPr>
          <a:r>
            <a:rPr lang="da-DK" sz="14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planlagt afviklet </a:t>
          </a:r>
          <a:r>
            <a:rPr lang="da-DK" sz="1400" b="0" i="0" u="none" strike="noStrike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over </a:t>
          </a:r>
          <a:r>
            <a:rPr lang="da-DK" sz="1400" b="1" i="0" u="none" strike="noStrike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</a:t>
          </a:r>
          <a:r>
            <a:rPr lang="da-DK" sz="1400" b="0" i="0" u="none" strike="noStrike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dage.</a:t>
          </a:r>
        </a:p>
        <a:p>
          <a:pPr algn="l" rtl="0">
            <a:defRPr sz="1000"/>
          </a:pPr>
          <a:endParaRPr lang="da-DK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200025</xdr:colOff>
      <xdr:row>4</xdr:row>
      <xdr:rowOff>95250</xdr:rowOff>
    </xdr:from>
    <xdr:to>
      <xdr:col>11</xdr:col>
      <xdr:colOff>670034</xdr:colOff>
      <xdr:row>10</xdr:row>
      <xdr:rowOff>57149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200025" y="778422"/>
          <a:ext cx="7196630" cy="98665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Vejledende faglig lektionsoversigt for repetitionskursus, dækkende: 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Grund + klasse 7.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Rækkefølgen af de enkelte punkter i lektionerne kan frit tilrettelægges af instruktøren, ligesom vægtningen/tidsforbruget til de enkelte emner kan variere. Den samlede undervisningstid for hhv. grund og specialkursus må dog ikke fraviges.</a:t>
          </a:r>
        </a:p>
      </xdr:txBody>
    </xdr:sp>
    <xdr:clientData/>
  </xdr:twoCellAnchor>
  <xdr:twoCellAnchor>
    <xdr:from>
      <xdr:col>0</xdr:col>
      <xdr:colOff>200025</xdr:colOff>
      <xdr:row>10</xdr:row>
      <xdr:rowOff>57150</xdr:rowOff>
    </xdr:from>
    <xdr:to>
      <xdr:col>12</xdr:col>
      <xdr:colOff>0</xdr:colOff>
      <xdr:row>18</xdr:row>
      <xdr:rowOff>163829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200025" y="1765081"/>
          <a:ext cx="7209768" cy="147302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Indtast manglende oplysninger i de grønne celler - samt ret, hvor de fortrykte ikke stemmer.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Er der helligdage e.l. i perioden, tilpasses datoen ved dag 2.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Ellers dateres fortløbende.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Skemaet forudsætter samme starttidspunkt alle dage. 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Alternativt tastes korrekt tidspunkt hver dag.</a:t>
          </a:r>
        </a:p>
        <a:p>
          <a:pPr algn="l" rtl="0">
            <a:defRPr sz="1000"/>
          </a:pPr>
          <a:endParaRPr lang="da-DK" sz="1100" b="1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Bruges der flere instruktører (eksamensvagt), angives denne ved  eksamen i skemaet.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Oplysningerne overføres automatisk til: Anmeldelse!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RS-KTP-BFO-BFP-ADR@brs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0:O123"/>
  <sheetViews>
    <sheetView showZeros="0" tabSelected="1" view="pageLayout" zoomScaleNormal="100" workbookViewId="0">
      <selection activeCell="M54" sqref="M54"/>
    </sheetView>
  </sheetViews>
  <sheetFormatPr defaultColWidth="9.140625" defaultRowHeight="12.75" x14ac:dyDescent="0.2"/>
  <cols>
    <col min="1" max="1" width="3" customWidth="1"/>
    <col min="2" max="3" width="6.140625" bestFit="1" customWidth="1"/>
    <col min="4" max="4" width="4.140625" bestFit="1" customWidth="1"/>
    <col min="5" max="5" width="4.7109375" bestFit="1" customWidth="1"/>
    <col min="6" max="6" width="13.42578125" customWidth="1"/>
    <col min="7" max="7" width="11.42578125" customWidth="1"/>
    <col min="8" max="8" width="15.28515625" customWidth="1"/>
    <col min="9" max="9" width="11.42578125" customWidth="1"/>
    <col min="10" max="10" width="12.5703125" customWidth="1"/>
    <col min="11" max="11" width="6.140625" customWidth="1"/>
    <col min="12" max="12" width="9.7109375" customWidth="1"/>
  </cols>
  <sheetData>
    <row r="10" spans="7:8" x14ac:dyDescent="0.2">
      <c r="G10" s="1">
        <f>I21</f>
        <v>0.33333333333333331</v>
      </c>
      <c r="H10" s="1">
        <v>6.9444000000000005E-4</v>
      </c>
    </row>
    <row r="18" spans="2:12" x14ac:dyDescent="0.2">
      <c r="F18" s="1">
        <f>I20</f>
        <v>0</v>
      </c>
      <c r="G18" s="1" t="e">
        <f>#REF!</f>
        <v>#REF!</v>
      </c>
      <c r="H18" s="1">
        <f>G81</f>
        <v>0</v>
      </c>
      <c r="I18" s="1" t="e">
        <f>#REF!</f>
        <v>#REF!</v>
      </c>
    </row>
    <row r="19" spans="2:12" ht="13.5" thickBot="1" x14ac:dyDescent="0.25"/>
    <row r="20" spans="2:12" ht="15" thickBot="1" x14ac:dyDescent="0.25">
      <c r="B20" s="164" t="s">
        <v>0</v>
      </c>
      <c r="C20" s="165"/>
      <c r="D20" s="165"/>
      <c r="E20" s="165"/>
      <c r="F20" s="165"/>
      <c r="G20" s="165"/>
      <c r="H20" s="166"/>
      <c r="I20" s="30"/>
      <c r="J20" s="31" t="s">
        <v>1</v>
      </c>
      <c r="K20" s="32"/>
      <c r="L20" s="33"/>
    </row>
    <row r="21" spans="2:12" ht="15" thickBot="1" x14ac:dyDescent="0.25">
      <c r="B21" s="167" t="s">
        <v>2</v>
      </c>
      <c r="C21" s="168"/>
      <c r="D21" s="168"/>
      <c r="E21" s="168"/>
      <c r="F21" s="168"/>
      <c r="G21" s="168"/>
      <c r="H21" s="169"/>
      <c r="I21" s="34">
        <v>0.33333333333333331</v>
      </c>
      <c r="J21" s="35" t="s">
        <v>3</v>
      </c>
      <c r="K21" s="36"/>
      <c r="L21" s="37"/>
    </row>
    <row r="22" spans="2:12" ht="15" thickBot="1" x14ac:dyDescent="0.25">
      <c r="B22" s="167" t="s">
        <v>4</v>
      </c>
      <c r="C22" s="168"/>
      <c r="D22" s="168"/>
      <c r="E22" s="168"/>
      <c r="F22" s="168"/>
      <c r="G22" s="168"/>
      <c r="H22" s="169"/>
      <c r="I22" s="38">
        <v>15</v>
      </c>
      <c r="J22" s="35" t="s">
        <v>5</v>
      </c>
      <c r="K22" s="36"/>
      <c r="L22" s="37"/>
    </row>
    <row r="23" spans="2:12" ht="15" thickBot="1" x14ac:dyDescent="0.25">
      <c r="B23" s="106" t="s">
        <v>6</v>
      </c>
      <c r="C23" s="107"/>
      <c r="D23" s="107"/>
      <c r="E23" s="107"/>
      <c r="F23" s="107"/>
      <c r="G23" s="107"/>
      <c r="H23" s="110"/>
      <c r="I23" s="38">
        <v>30</v>
      </c>
      <c r="J23" s="35" t="s">
        <v>5</v>
      </c>
      <c r="K23" s="36"/>
      <c r="L23" s="37"/>
    </row>
    <row r="24" spans="2:12" ht="15" thickBot="1" x14ac:dyDescent="0.25">
      <c r="B24" s="106" t="s">
        <v>7</v>
      </c>
      <c r="C24" s="107"/>
      <c r="D24" s="107"/>
      <c r="E24" s="107"/>
      <c r="F24" s="107"/>
      <c r="G24" s="108"/>
      <c r="H24" s="109"/>
      <c r="I24" s="39">
        <v>10</v>
      </c>
      <c r="J24" s="40" t="s">
        <v>5</v>
      </c>
      <c r="K24" s="41"/>
      <c r="L24" s="42"/>
    </row>
    <row r="25" spans="2:12" ht="15" thickBot="1" x14ac:dyDescent="0.25">
      <c r="B25" s="43" t="s">
        <v>8</v>
      </c>
      <c r="C25" s="44"/>
      <c r="D25" s="44"/>
      <c r="E25" s="44"/>
      <c r="F25" s="45"/>
      <c r="G25" s="116"/>
      <c r="H25" s="117"/>
      <c r="I25" s="117"/>
      <c r="J25" s="118"/>
      <c r="K25" s="185"/>
      <c r="L25" s="186"/>
    </row>
    <row r="26" spans="2:12" ht="15" thickBot="1" x14ac:dyDescent="0.25">
      <c r="B26" s="43" t="s">
        <v>9</v>
      </c>
      <c r="C26" s="44"/>
      <c r="D26" s="44"/>
      <c r="E26" s="44"/>
      <c r="F26" s="45"/>
      <c r="G26" s="116"/>
      <c r="H26" s="117"/>
      <c r="I26" s="117"/>
      <c r="J26" s="118"/>
      <c r="K26" s="187"/>
      <c r="L26" s="188"/>
    </row>
    <row r="27" spans="2:12" ht="15" thickBot="1" x14ac:dyDescent="0.25">
      <c r="B27" s="43" t="s">
        <v>10</v>
      </c>
      <c r="C27" s="44"/>
      <c r="D27" s="44"/>
      <c r="E27" s="44"/>
      <c r="F27" s="45"/>
      <c r="G27" s="116"/>
      <c r="H27" s="117"/>
      <c r="I27" s="117"/>
      <c r="J27" s="118"/>
      <c r="K27" s="187"/>
      <c r="L27" s="188"/>
    </row>
    <row r="28" spans="2:12" ht="15" thickBot="1" x14ac:dyDescent="0.25">
      <c r="B28" s="102" t="s">
        <v>11</v>
      </c>
      <c r="C28" s="46"/>
      <c r="D28" s="46"/>
      <c r="E28" s="46"/>
      <c r="F28" s="47"/>
      <c r="G28" s="116"/>
      <c r="H28" s="117"/>
      <c r="I28" s="117"/>
      <c r="J28" s="118"/>
      <c r="K28" s="187"/>
      <c r="L28" s="188"/>
    </row>
    <row r="29" spans="2:12" ht="15" thickBot="1" x14ac:dyDescent="0.25">
      <c r="B29" s="113" t="s">
        <v>12</v>
      </c>
      <c r="C29" s="114"/>
      <c r="D29" s="114"/>
      <c r="E29" s="114"/>
      <c r="F29" s="115"/>
      <c r="G29" s="116"/>
      <c r="H29" s="117"/>
      <c r="I29" s="117"/>
      <c r="J29" s="118"/>
      <c r="K29" s="187"/>
      <c r="L29" s="188"/>
    </row>
    <row r="30" spans="2:12" ht="15" thickBot="1" x14ac:dyDescent="0.25">
      <c r="B30" s="102" t="s">
        <v>13</v>
      </c>
      <c r="C30" s="46"/>
      <c r="D30" s="46"/>
      <c r="E30" s="46"/>
      <c r="F30" s="47"/>
      <c r="G30" s="116"/>
      <c r="H30" s="117"/>
      <c r="I30" s="117"/>
      <c r="J30" s="118"/>
      <c r="K30" s="187"/>
      <c r="L30" s="188"/>
    </row>
    <row r="31" spans="2:12" ht="15" thickBot="1" x14ac:dyDescent="0.25">
      <c r="B31" s="102" t="s">
        <v>14</v>
      </c>
      <c r="C31" s="46"/>
      <c r="D31" s="46"/>
      <c r="E31" s="46"/>
      <c r="F31" s="47"/>
      <c r="G31" s="116"/>
      <c r="H31" s="117"/>
      <c r="I31" s="117"/>
      <c r="J31" s="118"/>
      <c r="K31" s="187"/>
      <c r="L31" s="188"/>
    </row>
    <row r="32" spans="2:12" ht="15" thickBot="1" x14ac:dyDescent="0.25">
      <c r="B32" s="102" t="s">
        <v>15</v>
      </c>
      <c r="C32" s="46"/>
      <c r="D32" s="46"/>
      <c r="E32" s="46"/>
      <c r="F32" s="47"/>
      <c r="G32" s="116"/>
      <c r="H32" s="117"/>
      <c r="I32" s="117"/>
      <c r="J32" s="118"/>
      <c r="K32" s="187"/>
      <c r="L32" s="188"/>
    </row>
    <row r="33" spans="2:12" ht="15" thickBot="1" x14ac:dyDescent="0.25">
      <c r="B33" s="43" t="s">
        <v>16</v>
      </c>
      <c r="C33" s="44"/>
      <c r="D33" s="44"/>
      <c r="E33" s="44"/>
      <c r="F33" s="45"/>
      <c r="G33" s="116"/>
      <c r="H33" s="117"/>
      <c r="I33" s="117"/>
      <c r="J33" s="118"/>
      <c r="K33" s="189"/>
      <c r="L33" s="190"/>
    </row>
    <row r="34" spans="2:12" ht="15" thickBot="1" x14ac:dyDescent="0.25">
      <c r="B34" s="111" t="s">
        <v>17</v>
      </c>
      <c r="C34" s="112"/>
      <c r="D34" s="112"/>
      <c r="E34" s="112"/>
      <c r="F34" s="112"/>
      <c r="G34" s="116"/>
      <c r="H34" s="117"/>
      <c r="I34" s="117"/>
      <c r="J34" s="117"/>
      <c r="K34" s="117"/>
      <c r="L34" s="118"/>
    </row>
    <row r="35" spans="2:12" ht="15" thickBot="1" x14ac:dyDescent="0.25">
      <c r="B35" s="48" t="s">
        <v>18</v>
      </c>
      <c r="C35" s="49"/>
      <c r="D35" s="49"/>
      <c r="E35" s="49"/>
      <c r="F35" s="50"/>
      <c r="G35" s="51"/>
      <c r="H35" s="52" t="s">
        <v>19</v>
      </c>
      <c r="I35" s="50"/>
      <c r="J35" s="50"/>
      <c r="K35" s="53"/>
      <c r="L35" s="54"/>
    </row>
    <row r="36" spans="2:12" ht="15" thickBot="1" x14ac:dyDescent="0.25"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</row>
    <row r="37" spans="2:12" ht="15" thickBot="1" x14ac:dyDescent="0.25">
      <c r="B37" s="56" t="s">
        <v>20</v>
      </c>
      <c r="C37" s="57" t="s">
        <v>21</v>
      </c>
      <c r="D37" s="57" t="s">
        <v>22</v>
      </c>
      <c r="E37" s="57" t="s">
        <v>23</v>
      </c>
      <c r="F37" s="58" t="s">
        <v>24</v>
      </c>
      <c r="G37" s="59">
        <f>IF(I20&lt;&gt;" ",I20,0)</f>
        <v>0</v>
      </c>
      <c r="H37" s="60"/>
      <c r="I37" s="60"/>
      <c r="J37" s="60"/>
      <c r="K37" s="60"/>
      <c r="L37" s="61"/>
    </row>
    <row r="38" spans="2:12" ht="14.25" x14ac:dyDescent="0.2">
      <c r="B38" s="62">
        <f>I21</f>
        <v>0.33333333333333331</v>
      </c>
      <c r="C38" s="63">
        <f>G10+(H10*I22)</f>
        <v>0.34374993333333331</v>
      </c>
      <c r="D38" s="64">
        <f>I22</f>
        <v>15</v>
      </c>
      <c r="E38" s="65"/>
      <c r="F38" s="176" t="s">
        <v>25</v>
      </c>
      <c r="G38" s="177"/>
      <c r="H38" s="177"/>
      <c r="I38" s="177"/>
      <c r="J38" s="177"/>
      <c r="K38" s="177"/>
      <c r="L38" s="178"/>
    </row>
    <row r="39" spans="2:12" ht="12.75" customHeight="1" x14ac:dyDescent="0.2">
      <c r="B39" s="119">
        <f>C38</f>
        <v>0.34374993333333331</v>
      </c>
      <c r="C39" s="121">
        <f>B39+(45*H10)</f>
        <v>0.37499973333333331</v>
      </c>
      <c r="D39" s="127">
        <v>45</v>
      </c>
      <c r="E39" s="141">
        <v>1</v>
      </c>
      <c r="F39" s="179" t="s">
        <v>26</v>
      </c>
      <c r="G39" s="180"/>
      <c r="H39" s="180"/>
      <c r="I39" s="180"/>
      <c r="J39" s="180"/>
      <c r="K39" s="180"/>
      <c r="L39" s="181"/>
    </row>
    <row r="40" spans="2:12" ht="12.75" customHeight="1" x14ac:dyDescent="0.2">
      <c r="B40" s="120"/>
      <c r="C40" s="122"/>
      <c r="D40" s="172"/>
      <c r="E40" s="141"/>
      <c r="F40" s="191" t="s">
        <v>27</v>
      </c>
      <c r="G40" s="192"/>
      <c r="H40" s="192"/>
      <c r="I40" s="192"/>
      <c r="J40" s="192"/>
      <c r="K40" s="192"/>
      <c r="L40" s="193"/>
    </row>
    <row r="41" spans="2:12" ht="12.75" customHeight="1" x14ac:dyDescent="0.2">
      <c r="B41" s="66">
        <f>C39</f>
        <v>0.37499973333333331</v>
      </c>
      <c r="C41" s="67">
        <f>B41+(D41*H10)</f>
        <v>0.38194413333333332</v>
      </c>
      <c r="D41" s="68">
        <f>$I$24</f>
        <v>10</v>
      </c>
      <c r="E41" s="69"/>
      <c r="F41" s="173" t="s">
        <v>28</v>
      </c>
      <c r="G41" s="174"/>
      <c r="H41" s="174"/>
      <c r="I41" s="174"/>
      <c r="J41" s="174"/>
      <c r="K41" s="174"/>
      <c r="L41" s="175"/>
    </row>
    <row r="42" spans="2:12" ht="12.75" customHeight="1" x14ac:dyDescent="0.2">
      <c r="B42" s="119">
        <f>C41</f>
        <v>0.38194413333333332</v>
      </c>
      <c r="C42" s="121">
        <f>B42+(45*$H$10)</f>
        <v>0.41319393333333332</v>
      </c>
      <c r="D42" s="172">
        <v>45</v>
      </c>
      <c r="E42" s="141">
        <v>2</v>
      </c>
      <c r="F42" s="194" t="s">
        <v>29</v>
      </c>
      <c r="G42" s="195"/>
      <c r="H42" s="195"/>
      <c r="I42" s="195"/>
      <c r="J42" s="195"/>
      <c r="K42" s="195"/>
      <c r="L42" s="196"/>
    </row>
    <row r="43" spans="2:12" ht="12.75" customHeight="1" x14ac:dyDescent="0.2">
      <c r="B43" s="120"/>
      <c r="C43" s="122"/>
      <c r="D43" s="128"/>
      <c r="E43" s="141"/>
      <c r="F43" s="191" t="s">
        <v>30</v>
      </c>
      <c r="G43" s="192"/>
      <c r="H43" s="192"/>
      <c r="I43" s="192"/>
      <c r="J43" s="192"/>
      <c r="K43" s="192"/>
      <c r="L43" s="193"/>
    </row>
    <row r="44" spans="2:12" ht="14.25" x14ac:dyDescent="0.2">
      <c r="B44" s="70">
        <f>C42</f>
        <v>0.41319393333333332</v>
      </c>
      <c r="C44" s="71">
        <f>B44+(D44*H10)</f>
        <v>0.42013833333333334</v>
      </c>
      <c r="D44" s="68">
        <f>$I$24</f>
        <v>10</v>
      </c>
      <c r="E44" s="72"/>
      <c r="F44" s="173" t="s">
        <v>28</v>
      </c>
      <c r="G44" s="174"/>
      <c r="H44" s="174"/>
      <c r="I44" s="174"/>
      <c r="J44" s="174"/>
      <c r="K44" s="174"/>
      <c r="L44" s="175"/>
    </row>
    <row r="45" spans="2:12" ht="12.75" customHeight="1" x14ac:dyDescent="0.2">
      <c r="B45" s="119">
        <f>C44</f>
        <v>0.42013833333333334</v>
      </c>
      <c r="C45" s="121">
        <f>B45+(45*H10)</f>
        <v>0.45138813333333333</v>
      </c>
      <c r="D45" s="127">
        <v>45</v>
      </c>
      <c r="E45" s="141">
        <v>3</v>
      </c>
      <c r="F45" s="179" t="s">
        <v>31</v>
      </c>
      <c r="G45" s="180"/>
      <c r="H45" s="180"/>
      <c r="I45" s="180"/>
      <c r="J45" s="180"/>
      <c r="K45" s="180"/>
      <c r="L45" s="181"/>
    </row>
    <row r="46" spans="2:12" ht="12.75" customHeight="1" x14ac:dyDescent="0.2">
      <c r="B46" s="120"/>
      <c r="C46" s="122"/>
      <c r="D46" s="128"/>
      <c r="E46" s="141"/>
      <c r="F46" s="191" t="s">
        <v>32</v>
      </c>
      <c r="G46" s="192"/>
      <c r="H46" s="192"/>
      <c r="I46" s="192"/>
      <c r="J46" s="192"/>
      <c r="K46" s="192"/>
      <c r="L46" s="193"/>
    </row>
    <row r="47" spans="2:12" ht="12.75" customHeight="1" x14ac:dyDescent="0.2">
      <c r="B47" s="66">
        <f>C45</f>
        <v>0.45138813333333333</v>
      </c>
      <c r="C47" s="73">
        <f>B47+(D47*H10)</f>
        <v>0.45833253333333335</v>
      </c>
      <c r="D47" s="68">
        <f>$I$24</f>
        <v>10</v>
      </c>
      <c r="E47" s="88"/>
      <c r="F47" s="173" t="s">
        <v>28</v>
      </c>
      <c r="G47" s="174"/>
      <c r="H47" s="174"/>
      <c r="I47" s="174"/>
      <c r="J47" s="174"/>
      <c r="K47" s="174"/>
      <c r="L47" s="175"/>
    </row>
    <row r="48" spans="2:12" ht="12.75" customHeight="1" x14ac:dyDescent="0.2">
      <c r="B48" s="119">
        <f>C47</f>
        <v>0.45833253333333335</v>
      </c>
      <c r="C48" s="121">
        <f>B48+(45*H10)</f>
        <v>0.48958233333333334</v>
      </c>
      <c r="D48" s="127">
        <v>45</v>
      </c>
      <c r="E48" s="141">
        <v>4</v>
      </c>
      <c r="F48" s="194" t="s">
        <v>33</v>
      </c>
      <c r="G48" s="195"/>
      <c r="H48" s="195"/>
      <c r="I48" s="195"/>
      <c r="J48" s="195"/>
      <c r="K48" s="195"/>
      <c r="L48" s="196"/>
    </row>
    <row r="49" spans="2:12" ht="12.75" customHeight="1" x14ac:dyDescent="0.2">
      <c r="B49" s="120"/>
      <c r="C49" s="122"/>
      <c r="D49" s="128"/>
      <c r="E49" s="141"/>
      <c r="F49" s="191" t="s">
        <v>34</v>
      </c>
      <c r="G49" s="192"/>
      <c r="H49" s="192"/>
      <c r="I49" s="192"/>
      <c r="J49" s="192"/>
      <c r="K49" s="192"/>
      <c r="L49" s="193"/>
    </row>
    <row r="50" spans="2:12" ht="14.25" x14ac:dyDescent="0.2">
      <c r="B50" s="70">
        <f>C48</f>
        <v>0.48958233333333334</v>
      </c>
      <c r="C50" s="71">
        <f>B50+(I23*H10)</f>
        <v>0.51041553333333334</v>
      </c>
      <c r="D50" s="68">
        <f>$I$23</f>
        <v>30</v>
      </c>
      <c r="E50" s="72"/>
      <c r="F50" s="173" t="s">
        <v>35</v>
      </c>
      <c r="G50" s="174"/>
      <c r="H50" s="174"/>
      <c r="I50" s="174"/>
      <c r="J50" s="174"/>
      <c r="K50" s="174"/>
      <c r="L50" s="175"/>
    </row>
    <row r="51" spans="2:12" ht="12.75" customHeight="1" x14ac:dyDescent="0.2">
      <c r="B51" s="119">
        <f>C50</f>
        <v>0.51041553333333334</v>
      </c>
      <c r="C51" s="121">
        <f>B51+(45*H10)</f>
        <v>0.54166533333333333</v>
      </c>
      <c r="D51" s="127">
        <v>45</v>
      </c>
      <c r="E51" s="141">
        <v>5</v>
      </c>
      <c r="F51" s="179" t="s">
        <v>36</v>
      </c>
      <c r="G51" s="180"/>
      <c r="H51" s="180"/>
      <c r="I51" s="180"/>
      <c r="J51" s="180"/>
      <c r="K51" s="180"/>
      <c r="L51" s="181"/>
    </row>
    <row r="52" spans="2:12" ht="12.75" customHeight="1" x14ac:dyDescent="0.2">
      <c r="B52" s="120"/>
      <c r="C52" s="122"/>
      <c r="D52" s="128"/>
      <c r="E52" s="141"/>
      <c r="F52" s="191" t="s">
        <v>37</v>
      </c>
      <c r="G52" s="192"/>
      <c r="H52" s="192"/>
      <c r="I52" s="192"/>
      <c r="J52" s="192"/>
      <c r="K52" s="192"/>
      <c r="L52" s="193"/>
    </row>
    <row r="53" spans="2:12" ht="12.75" customHeight="1" x14ac:dyDescent="0.2">
      <c r="B53" s="66">
        <f>C51</f>
        <v>0.54166533333333333</v>
      </c>
      <c r="C53" s="73">
        <f>B53+(D53*H10)</f>
        <v>0.54860973333333329</v>
      </c>
      <c r="D53" s="68">
        <f>$I$24</f>
        <v>10</v>
      </c>
      <c r="E53" s="88"/>
      <c r="F53" s="173" t="s">
        <v>28</v>
      </c>
      <c r="G53" s="174"/>
      <c r="H53" s="174"/>
      <c r="I53" s="174"/>
      <c r="J53" s="174"/>
      <c r="K53" s="174"/>
      <c r="L53" s="175"/>
    </row>
    <row r="54" spans="2:12" ht="12.75" customHeight="1" x14ac:dyDescent="0.2">
      <c r="B54" s="119">
        <f>C53</f>
        <v>0.54860973333333329</v>
      </c>
      <c r="C54" s="121">
        <f>B54+(45*H10)</f>
        <v>0.57985953333333329</v>
      </c>
      <c r="D54" s="127">
        <v>45</v>
      </c>
      <c r="E54" s="141">
        <v>6</v>
      </c>
      <c r="F54" s="194" t="s">
        <v>38</v>
      </c>
      <c r="G54" s="195"/>
      <c r="H54" s="195"/>
      <c r="I54" s="195"/>
      <c r="J54" s="195"/>
      <c r="K54" s="195"/>
      <c r="L54" s="196"/>
    </row>
    <row r="55" spans="2:12" ht="29.25" customHeight="1" x14ac:dyDescent="0.2">
      <c r="B55" s="120"/>
      <c r="C55" s="122"/>
      <c r="D55" s="128"/>
      <c r="E55" s="141"/>
      <c r="F55" s="191" t="s">
        <v>39</v>
      </c>
      <c r="G55" s="192"/>
      <c r="H55" s="192"/>
      <c r="I55" s="192"/>
      <c r="J55" s="192"/>
      <c r="K55" s="192"/>
      <c r="L55" s="193"/>
    </row>
    <row r="56" spans="2:12" ht="14.25" x14ac:dyDescent="0.2">
      <c r="B56" s="70">
        <f>C54</f>
        <v>0.57985953333333329</v>
      </c>
      <c r="C56" s="71">
        <f>B56+(D56*H10)</f>
        <v>0.58680393333333325</v>
      </c>
      <c r="D56" s="68">
        <f>$I$24</f>
        <v>10</v>
      </c>
      <c r="E56" s="72"/>
      <c r="F56" s="173" t="s">
        <v>28</v>
      </c>
      <c r="G56" s="174"/>
      <c r="H56" s="174"/>
      <c r="I56" s="174"/>
      <c r="J56" s="174"/>
      <c r="K56" s="174"/>
      <c r="L56" s="175"/>
    </row>
    <row r="57" spans="2:12" ht="12.75" customHeight="1" x14ac:dyDescent="0.2">
      <c r="B57" s="119">
        <f>C56</f>
        <v>0.58680393333333325</v>
      </c>
      <c r="C57" s="121">
        <f>B57+(45*H10)</f>
        <v>0.61805373333333324</v>
      </c>
      <c r="D57" s="127">
        <v>45</v>
      </c>
      <c r="E57" s="141">
        <v>7</v>
      </c>
      <c r="F57" s="179" t="s">
        <v>40</v>
      </c>
      <c r="G57" s="180"/>
      <c r="H57" s="180"/>
      <c r="I57" s="180"/>
      <c r="J57" s="180"/>
      <c r="K57" s="180"/>
      <c r="L57" s="181"/>
    </row>
    <row r="58" spans="2:12" ht="12.75" customHeight="1" x14ac:dyDescent="0.2">
      <c r="B58" s="120"/>
      <c r="C58" s="122"/>
      <c r="D58" s="128"/>
      <c r="E58" s="141"/>
      <c r="F58" s="194" t="s">
        <v>41</v>
      </c>
      <c r="G58" s="195"/>
      <c r="H58" s="195"/>
      <c r="I58" s="195"/>
      <c r="J58" s="195"/>
      <c r="K58" s="195"/>
      <c r="L58" s="196"/>
    </row>
    <row r="59" spans="2:12" ht="12.75" customHeight="1" x14ac:dyDescent="0.2">
      <c r="B59" s="66">
        <f>C57</f>
        <v>0.61805373333333324</v>
      </c>
      <c r="C59" s="73">
        <f>B59+(D59*H10)</f>
        <v>0.62499813333333321</v>
      </c>
      <c r="D59" s="68">
        <f>$I$24</f>
        <v>10</v>
      </c>
      <c r="E59" s="88"/>
      <c r="F59" s="173" t="s">
        <v>28</v>
      </c>
      <c r="G59" s="174"/>
      <c r="H59" s="174"/>
      <c r="I59" s="174"/>
      <c r="J59" s="174"/>
      <c r="K59" s="174"/>
      <c r="L59" s="175"/>
    </row>
    <row r="60" spans="2:12" ht="12.75" customHeight="1" x14ac:dyDescent="0.2">
      <c r="B60" s="119">
        <f>C59</f>
        <v>0.62499813333333321</v>
      </c>
      <c r="C60" s="121">
        <f>B60+(45*H10)</f>
        <v>0.6562479333333332</v>
      </c>
      <c r="D60" s="127">
        <v>45</v>
      </c>
      <c r="E60" s="141">
        <v>8</v>
      </c>
      <c r="F60" s="179" t="s">
        <v>42</v>
      </c>
      <c r="G60" s="180"/>
      <c r="H60" s="180"/>
      <c r="I60" s="180"/>
      <c r="J60" s="180"/>
      <c r="K60" s="180"/>
      <c r="L60" s="181"/>
    </row>
    <row r="61" spans="2:12" ht="13.5" customHeight="1" thickBot="1" x14ac:dyDescent="0.25">
      <c r="B61" s="149"/>
      <c r="C61" s="150"/>
      <c r="D61" s="140"/>
      <c r="E61" s="142"/>
      <c r="F61" s="182" t="s">
        <v>43</v>
      </c>
      <c r="G61" s="183"/>
      <c r="H61" s="183"/>
      <c r="I61" s="183"/>
      <c r="J61" s="183"/>
      <c r="K61" s="183"/>
      <c r="L61" s="184"/>
    </row>
    <row r="62" spans="2:12" ht="14.25" x14ac:dyDescent="0.2">
      <c r="B62" s="74"/>
      <c r="C62" s="74"/>
      <c r="D62" s="75"/>
      <c r="E62" s="75"/>
      <c r="F62" s="101"/>
      <c r="G62" s="101"/>
      <c r="H62" s="101"/>
      <c r="I62" s="101"/>
      <c r="J62" s="101"/>
      <c r="K62" s="101"/>
      <c r="L62" s="101"/>
    </row>
    <row r="63" spans="2:12" ht="15" thickBot="1" x14ac:dyDescent="0.25">
      <c r="B63" s="74"/>
      <c r="C63" s="74"/>
      <c r="D63" s="75"/>
      <c r="E63" s="75"/>
      <c r="F63" s="101"/>
      <c r="G63" s="101"/>
      <c r="H63" s="101"/>
      <c r="I63" s="101"/>
      <c r="J63" s="101"/>
      <c r="K63" s="101"/>
      <c r="L63" s="101"/>
    </row>
    <row r="64" spans="2:12" ht="12.75" customHeight="1" thickBot="1" x14ac:dyDescent="0.25">
      <c r="B64" s="56" t="s">
        <v>20</v>
      </c>
      <c r="C64" s="57" t="s">
        <v>21</v>
      </c>
      <c r="D64" s="57" t="s">
        <v>22</v>
      </c>
      <c r="E64" s="57" t="s">
        <v>23</v>
      </c>
      <c r="F64" s="58" t="s">
        <v>44</v>
      </c>
      <c r="G64" s="76">
        <f>IF(I20&lt;&gt;0,G37+1,0)</f>
        <v>0</v>
      </c>
      <c r="H64" s="60"/>
      <c r="I64" s="60"/>
      <c r="J64" s="60"/>
      <c r="K64" s="60"/>
      <c r="L64" s="61"/>
    </row>
    <row r="65" spans="2:14" ht="12.75" customHeight="1" x14ac:dyDescent="0.2">
      <c r="B65" s="170">
        <f>I21</f>
        <v>0.33333333333333331</v>
      </c>
      <c r="C65" s="121">
        <f>B65+(45*H10)</f>
        <v>0.36458313333333331</v>
      </c>
      <c r="D65" s="127">
        <v>45</v>
      </c>
      <c r="E65" s="141">
        <v>9</v>
      </c>
      <c r="F65" s="203" t="s">
        <v>45</v>
      </c>
      <c r="G65" s="204"/>
      <c r="H65" s="204"/>
      <c r="I65" s="204"/>
      <c r="J65" s="204"/>
      <c r="K65" s="204"/>
      <c r="L65" s="205"/>
    </row>
    <row r="66" spans="2:14" ht="12.75" customHeight="1" x14ac:dyDescent="0.2">
      <c r="B66" s="171"/>
      <c r="C66" s="122"/>
      <c r="D66" s="128"/>
      <c r="E66" s="141"/>
      <c r="F66" s="200" t="s">
        <v>46</v>
      </c>
      <c r="G66" s="201"/>
      <c r="H66" s="201"/>
      <c r="I66" s="201"/>
      <c r="J66" s="201"/>
      <c r="K66" s="201"/>
      <c r="L66" s="202"/>
    </row>
    <row r="67" spans="2:14" ht="12.75" customHeight="1" x14ac:dyDescent="0.2">
      <c r="B67" s="77">
        <f>C65</f>
        <v>0.36458313333333331</v>
      </c>
      <c r="C67" s="73">
        <f>B67+(D67*H10)</f>
        <v>0.37152753333333333</v>
      </c>
      <c r="D67" s="68">
        <f>$I$24</f>
        <v>10</v>
      </c>
      <c r="E67" s="88"/>
      <c r="F67" s="173" t="s">
        <v>28</v>
      </c>
      <c r="G67" s="174"/>
      <c r="H67" s="174"/>
      <c r="I67" s="174"/>
      <c r="J67" s="174"/>
      <c r="K67" s="174"/>
      <c r="L67" s="175"/>
    </row>
    <row r="68" spans="2:14" ht="12.75" customHeight="1" x14ac:dyDescent="0.2">
      <c r="B68" s="119">
        <f>C67</f>
        <v>0.37152753333333333</v>
      </c>
      <c r="C68" s="121">
        <f>B68+(45*$H$10)</f>
        <v>0.40277733333333332</v>
      </c>
      <c r="D68" s="127">
        <v>45</v>
      </c>
      <c r="E68" s="141">
        <v>10</v>
      </c>
      <c r="F68" s="203" t="s">
        <v>47</v>
      </c>
      <c r="G68" s="204"/>
      <c r="H68" s="204"/>
      <c r="I68" s="204"/>
      <c r="J68" s="204"/>
      <c r="K68" s="204"/>
      <c r="L68" s="205"/>
      <c r="N68" s="2"/>
    </row>
    <row r="69" spans="2:14" ht="12.75" customHeight="1" x14ac:dyDescent="0.2">
      <c r="B69" s="120"/>
      <c r="C69" s="122"/>
      <c r="D69" s="128"/>
      <c r="E69" s="141"/>
      <c r="F69" s="200" t="s">
        <v>48</v>
      </c>
      <c r="G69" s="201"/>
      <c r="H69" s="201"/>
      <c r="I69" s="201"/>
      <c r="J69" s="201"/>
      <c r="K69" s="201"/>
      <c r="L69" s="202"/>
    </row>
    <row r="70" spans="2:14" ht="12.75" customHeight="1" x14ac:dyDescent="0.2">
      <c r="B70" s="70">
        <f>C68</f>
        <v>0.40277733333333332</v>
      </c>
      <c r="C70" s="71">
        <f>B70+(D70*H10)</f>
        <v>0.40972173333333334</v>
      </c>
      <c r="D70" s="68">
        <f>$I$24</f>
        <v>10</v>
      </c>
      <c r="E70" s="72"/>
      <c r="F70" s="173" t="s">
        <v>28</v>
      </c>
      <c r="G70" s="174"/>
      <c r="H70" s="174"/>
      <c r="I70" s="174"/>
      <c r="J70" s="174"/>
      <c r="K70" s="174"/>
      <c r="L70" s="175"/>
    </row>
    <row r="71" spans="2:14" ht="12.75" customHeight="1" x14ac:dyDescent="0.2">
      <c r="B71" s="119">
        <f>C70</f>
        <v>0.40972173333333334</v>
      </c>
      <c r="C71" s="121">
        <f>B71+(45*H10)</f>
        <v>0.44097153333333333</v>
      </c>
      <c r="D71" s="127">
        <v>45</v>
      </c>
      <c r="E71" s="141">
        <v>11</v>
      </c>
      <c r="F71" s="197" t="s">
        <v>49</v>
      </c>
      <c r="G71" s="198"/>
      <c r="H71" s="198"/>
      <c r="I71" s="198"/>
      <c r="J71" s="198"/>
      <c r="K71" s="198"/>
      <c r="L71" s="199"/>
    </row>
    <row r="72" spans="2:14" ht="12.75" customHeight="1" x14ac:dyDescent="0.2">
      <c r="B72" s="120"/>
      <c r="C72" s="122"/>
      <c r="D72" s="128"/>
      <c r="E72" s="141"/>
      <c r="F72" s="200" t="s">
        <v>50</v>
      </c>
      <c r="G72" s="201"/>
      <c r="H72" s="201"/>
      <c r="I72" s="201"/>
      <c r="J72" s="201"/>
      <c r="K72" s="201"/>
      <c r="L72" s="202"/>
      <c r="N72" s="3"/>
    </row>
    <row r="73" spans="2:14" ht="14.25" x14ac:dyDescent="0.2">
      <c r="B73" s="66">
        <f>C71</f>
        <v>0.44097153333333333</v>
      </c>
      <c r="C73" s="73">
        <f>B73+(D73*H10)</f>
        <v>0.44791593333333335</v>
      </c>
      <c r="D73" s="68">
        <f>$I$24</f>
        <v>10</v>
      </c>
      <c r="E73" s="88"/>
      <c r="F73" s="173" t="s">
        <v>28</v>
      </c>
      <c r="G73" s="174"/>
      <c r="H73" s="174"/>
      <c r="I73" s="174"/>
      <c r="J73" s="174"/>
      <c r="K73" s="174"/>
      <c r="L73" s="175"/>
      <c r="N73" s="3"/>
    </row>
    <row r="74" spans="2:14" ht="12.75" customHeight="1" x14ac:dyDescent="0.2">
      <c r="B74" s="119">
        <f>C73</f>
        <v>0.44791593333333335</v>
      </c>
      <c r="C74" s="121">
        <f>B74+(45*H10)</f>
        <v>0.47916573333333334</v>
      </c>
      <c r="D74" s="127">
        <v>45</v>
      </c>
      <c r="E74" s="141">
        <v>12</v>
      </c>
      <c r="F74" s="78" t="s">
        <v>51</v>
      </c>
      <c r="G74" s="78"/>
      <c r="H74" s="78"/>
      <c r="I74" s="78"/>
      <c r="J74" s="78"/>
      <c r="K74" s="78"/>
      <c r="L74" s="79"/>
      <c r="N74" s="3"/>
    </row>
    <row r="75" spans="2:14" ht="12.75" customHeight="1" x14ac:dyDescent="0.2">
      <c r="B75" s="120"/>
      <c r="C75" s="122"/>
      <c r="D75" s="128"/>
      <c r="E75" s="141"/>
      <c r="F75" s="78" t="s">
        <v>52</v>
      </c>
      <c r="G75" s="78"/>
      <c r="H75" s="78"/>
      <c r="I75" s="78"/>
      <c r="J75" s="78"/>
      <c r="K75" s="78"/>
      <c r="L75" s="79"/>
    </row>
    <row r="76" spans="2:14" ht="16.899999999999999" customHeight="1" thickBot="1" x14ac:dyDescent="0.25">
      <c r="B76" s="99">
        <f>C74</f>
        <v>0.47916573333333334</v>
      </c>
      <c r="C76" s="100">
        <f>B76+(I23*H10)</f>
        <v>0.49999893333333334</v>
      </c>
      <c r="D76" s="68">
        <f>$I$23</f>
        <v>30</v>
      </c>
      <c r="E76" s="80"/>
      <c r="F76" s="161" t="s">
        <v>35</v>
      </c>
      <c r="G76" s="162"/>
      <c r="H76" s="162"/>
      <c r="I76" s="162"/>
      <c r="J76" s="162"/>
      <c r="K76" s="162"/>
      <c r="L76" s="163"/>
    </row>
    <row r="77" spans="2:14" ht="12.75" customHeight="1" x14ac:dyDescent="0.2">
      <c r="B77" s="158">
        <f>C76</f>
        <v>0.49999893333333334</v>
      </c>
      <c r="C77" s="159">
        <f>B77+(45*H10)</f>
        <v>0.53124873333333333</v>
      </c>
      <c r="D77" s="160">
        <v>45</v>
      </c>
      <c r="E77" s="157">
        <v>13</v>
      </c>
      <c r="F77" s="81" t="s">
        <v>53</v>
      </c>
      <c r="G77" s="82"/>
      <c r="H77" s="82"/>
      <c r="I77" s="82"/>
      <c r="J77" s="82"/>
      <c r="K77" s="82"/>
      <c r="L77" s="83"/>
    </row>
    <row r="78" spans="2:14" ht="18" customHeight="1" x14ac:dyDescent="0.2">
      <c r="B78" s="120"/>
      <c r="C78" s="122"/>
      <c r="D78" s="128"/>
      <c r="E78" s="141"/>
      <c r="F78" s="84" t="s">
        <v>54</v>
      </c>
      <c r="G78" s="85"/>
      <c r="H78" s="85"/>
      <c r="I78" s="85"/>
      <c r="J78" s="85"/>
      <c r="K78" s="85"/>
      <c r="L78" s="86"/>
    </row>
    <row r="79" spans="2:14" ht="14.25" x14ac:dyDescent="0.2">
      <c r="B79" s="66">
        <f>C77</f>
        <v>0.53124873333333333</v>
      </c>
      <c r="C79" s="73">
        <f>B79+(D79*H10)</f>
        <v>0.5381931333333333</v>
      </c>
      <c r="D79" s="68">
        <f>$I$24</f>
        <v>10</v>
      </c>
      <c r="E79" s="88"/>
      <c r="F79" s="137" t="s">
        <v>28</v>
      </c>
      <c r="G79" s="138"/>
      <c r="H79" s="138"/>
      <c r="I79" s="138"/>
      <c r="J79" s="138"/>
      <c r="K79" s="138"/>
      <c r="L79" s="139"/>
    </row>
    <row r="80" spans="2:14" ht="12.75" customHeight="1" x14ac:dyDescent="0.2">
      <c r="B80" s="119">
        <f>C79</f>
        <v>0.5381931333333333</v>
      </c>
      <c r="C80" s="121">
        <f>B80+(45*H10)</f>
        <v>0.56944293333333329</v>
      </c>
      <c r="D80" s="127">
        <v>45</v>
      </c>
      <c r="E80" s="141">
        <v>14</v>
      </c>
      <c r="F80" s="151" t="s">
        <v>55</v>
      </c>
      <c r="G80" s="152"/>
      <c r="H80" s="152"/>
      <c r="I80" s="152"/>
      <c r="J80" s="152"/>
      <c r="K80" s="152"/>
      <c r="L80" s="153"/>
      <c r="N80" s="2"/>
    </row>
    <row r="81" spans="2:14" ht="14.25" x14ac:dyDescent="0.2">
      <c r="B81" s="120"/>
      <c r="C81" s="122"/>
      <c r="D81" s="128"/>
      <c r="E81" s="141"/>
      <c r="F81" s="154"/>
      <c r="G81" s="155"/>
      <c r="H81" s="155"/>
      <c r="I81" s="155"/>
      <c r="J81" s="155"/>
      <c r="K81" s="155"/>
      <c r="L81" s="156"/>
      <c r="N81" s="2"/>
    </row>
    <row r="82" spans="2:14" ht="14.25" x14ac:dyDescent="0.2">
      <c r="B82" s="70">
        <f>C80</f>
        <v>0.56944293333333329</v>
      </c>
      <c r="C82" s="71">
        <f>B82+(D82*H10)</f>
        <v>0.57638733333333325</v>
      </c>
      <c r="D82" s="68">
        <f>$I$24</f>
        <v>10</v>
      </c>
      <c r="E82" s="72"/>
      <c r="F82" s="137" t="s">
        <v>28</v>
      </c>
      <c r="G82" s="138"/>
      <c r="H82" s="138"/>
      <c r="I82" s="138"/>
      <c r="J82" s="138"/>
      <c r="K82" s="138"/>
      <c r="L82" s="139"/>
    </row>
    <row r="83" spans="2:14" ht="28.9" customHeight="1" x14ac:dyDescent="0.2">
      <c r="B83" s="119">
        <f>C82</f>
        <v>0.57638733333333325</v>
      </c>
      <c r="C83" s="121">
        <f>B83+(45*H10)</f>
        <v>0.60763713333333325</v>
      </c>
      <c r="D83" s="127">
        <v>45</v>
      </c>
      <c r="E83" s="141">
        <v>15</v>
      </c>
      <c r="F83" s="146" t="s">
        <v>56</v>
      </c>
      <c r="G83" s="147"/>
      <c r="H83" s="147"/>
      <c r="I83" s="147"/>
      <c r="J83" s="147"/>
      <c r="K83" s="147"/>
      <c r="L83" s="148"/>
    </row>
    <row r="84" spans="2:14" ht="4.1500000000000004" customHeight="1" x14ac:dyDescent="0.2">
      <c r="B84" s="120"/>
      <c r="C84" s="122"/>
      <c r="D84" s="128"/>
      <c r="E84" s="141"/>
      <c r="F84" s="154"/>
      <c r="G84" s="155"/>
      <c r="H84" s="155"/>
      <c r="I84" s="155"/>
      <c r="J84" s="155"/>
      <c r="K84" s="155"/>
      <c r="L84" s="156"/>
      <c r="N84" s="5"/>
    </row>
    <row r="85" spans="2:14" ht="14.25" x14ac:dyDescent="0.2">
      <c r="B85" s="66">
        <f>C83</f>
        <v>0.60763713333333325</v>
      </c>
      <c r="C85" s="73">
        <f>B85+(D85*H10)</f>
        <v>0.61458153333333321</v>
      </c>
      <c r="D85" s="68">
        <f>$I$24</f>
        <v>10</v>
      </c>
      <c r="E85" s="88"/>
      <c r="F85" s="137" t="s">
        <v>28</v>
      </c>
      <c r="G85" s="138"/>
      <c r="H85" s="138"/>
      <c r="I85" s="138"/>
      <c r="J85" s="138"/>
      <c r="K85" s="138"/>
      <c r="L85" s="139"/>
    </row>
    <row r="86" spans="2:14" ht="13.5" customHeight="1" x14ac:dyDescent="0.2">
      <c r="B86" s="119">
        <f>C85</f>
        <v>0.61458153333333321</v>
      </c>
      <c r="C86" s="121">
        <f>B86+(45*H10)</f>
        <v>0.6458313333333332</v>
      </c>
      <c r="D86" s="127">
        <v>45</v>
      </c>
      <c r="E86" s="141">
        <v>16</v>
      </c>
      <c r="F86" s="146" t="s">
        <v>57</v>
      </c>
      <c r="G86" s="147"/>
      <c r="H86" s="147"/>
      <c r="I86" s="147"/>
      <c r="J86" s="147"/>
      <c r="K86" s="147"/>
      <c r="L86" s="148"/>
    </row>
    <row r="87" spans="2:14" ht="15" thickBot="1" x14ac:dyDescent="0.25">
      <c r="B87" s="149"/>
      <c r="C87" s="150"/>
      <c r="D87" s="140"/>
      <c r="E87" s="142"/>
      <c r="F87" s="143" t="s">
        <v>58</v>
      </c>
      <c r="G87" s="144"/>
      <c r="H87" s="144"/>
      <c r="I87" s="144"/>
      <c r="J87" s="144"/>
      <c r="K87" s="144"/>
      <c r="L87" s="145"/>
    </row>
    <row r="88" spans="2:14" ht="14.25" x14ac:dyDescent="0.2">
      <c r="B88" s="103">
        <f>C86</f>
        <v>0.6458313333333332</v>
      </c>
      <c r="C88" s="87">
        <f>B88+(D88*$H$10)</f>
        <v>0.65277573333333316</v>
      </c>
      <c r="D88" s="68">
        <v>10</v>
      </c>
      <c r="E88" s="88"/>
      <c r="F88" s="129" t="s">
        <v>59</v>
      </c>
      <c r="G88" s="130"/>
      <c r="H88" s="130"/>
      <c r="I88" s="130"/>
      <c r="J88" s="130"/>
      <c r="K88" s="130"/>
      <c r="L88" s="131"/>
      <c r="N88" s="2"/>
    </row>
    <row r="89" spans="2:14" ht="14.25" x14ac:dyDescent="0.2">
      <c r="B89" s="119">
        <f>C88</f>
        <v>0.65277573333333316</v>
      </c>
      <c r="C89" s="121">
        <f>B89+(D89*H$10)</f>
        <v>0.69444213333333316</v>
      </c>
      <c r="D89" s="127">
        <v>60</v>
      </c>
      <c r="E89" s="127"/>
      <c r="F89" s="135" t="s">
        <v>60</v>
      </c>
      <c r="G89" s="123" t="s">
        <v>61</v>
      </c>
      <c r="H89" s="124"/>
      <c r="I89" s="89" t="s">
        <v>62</v>
      </c>
      <c r="J89" s="90"/>
      <c r="K89" s="90"/>
      <c r="L89" s="91"/>
    </row>
    <row r="90" spans="2:14" ht="15" thickBot="1" x14ac:dyDescent="0.25">
      <c r="B90" s="120"/>
      <c r="C90" s="122"/>
      <c r="D90" s="128"/>
      <c r="E90" s="128"/>
      <c r="F90" s="136"/>
      <c r="G90" s="125"/>
      <c r="H90" s="126"/>
      <c r="I90" s="132"/>
      <c r="J90" s="133"/>
      <c r="K90" s="133"/>
      <c r="L90" s="134"/>
    </row>
    <row r="91" spans="2:14" ht="15" thickBot="1" x14ac:dyDescent="0.25">
      <c r="B91" s="92">
        <f>C89</f>
        <v>0.69444213333333316</v>
      </c>
      <c r="C91" s="93" t="s">
        <v>63</v>
      </c>
      <c r="D91" s="94"/>
      <c r="E91" s="95"/>
      <c r="F91" s="96" t="s">
        <v>64</v>
      </c>
      <c r="G91" s="97"/>
      <c r="H91" s="97"/>
      <c r="I91" s="97"/>
      <c r="J91" s="97"/>
      <c r="K91" s="97"/>
      <c r="L91" s="98"/>
    </row>
    <row r="93" spans="2:14" x14ac:dyDescent="0.2">
      <c r="N93" s="2"/>
    </row>
    <row r="94" spans="2:14" x14ac:dyDescent="0.2">
      <c r="N94" s="2"/>
    </row>
    <row r="95" spans="2:14" x14ac:dyDescent="0.2">
      <c r="N95" s="2"/>
    </row>
    <row r="96" spans="2:14" x14ac:dyDescent="0.2">
      <c r="N96" s="2"/>
    </row>
    <row r="97" spans="14:15" x14ac:dyDescent="0.2">
      <c r="N97" s="2"/>
    </row>
    <row r="98" spans="14:15" x14ac:dyDescent="0.2">
      <c r="N98" s="2"/>
    </row>
    <row r="99" spans="14:15" x14ac:dyDescent="0.2">
      <c r="N99" s="2"/>
    </row>
    <row r="100" spans="14:15" x14ac:dyDescent="0.2">
      <c r="N100" s="2"/>
    </row>
    <row r="101" spans="14:15" x14ac:dyDescent="0.2">
      <c r="N101" s="2"/>
    </row>
    <row r="108" spans="14:15" x14ac:dyDescent="0.2">
      <c r="O108" s="4"/>
    </row>
    <row r="109" spans="14:15" x14ac:dyDescent="0.2">
      <c r="O109" s="2"/>
    </row>
    <row r="116" spans="14:14" x14ac:dyDescent="0.2">
      <c r="N116" s="2"/>
    </row>
    <row r="117" spans="14:14" x14ac:dyDescent="0.2">
      <c r="N117" s="2"/>
    </row>
    <row r="119" spans="14:14" x14ac:dyDescent="0.2">
      <c r="N119" s="2"/>
    </row>
    <row r="120" spans="14:14" x14ac:dyDescent="0.2">
      <c r="N120" s="2"/>
    </row>
    <row r="121" spans="14:14" x14ac:dyDescent="0.2">
      <c r="N121" s="2"/>
    </row>
    <row r="122" spans="14:14" x14ac:dyDescent="0.2">
      <c r="N122" s="2"/>
    </row>
    <row r="123" spans="14:14" x14ac:dyDescent="0.2">
      <c r="N123" s="2"/>
    </row>
  </sheetData>
  <sheetProtection algorithmName="SHA-512" hashValue="gfjl2833tXHja4yUlHgOmgMi5cQiVNvLfFr8ieR2X7O2sLolqaUkboE5m30T2TvsdDjzL+/ecKxwWhr2s6qwpQ==" saltValue="sy5DImUeAfew7Q6xYiz/7Q==" spinCount="100000" sheet="1" objects="1" scenarios="1"/>
  <mergeCells count="132">
    <mergeCell ref="F71:L71"/>
    <mergeCell ref="F72:L72"/>
    <mergeCell ref="F67:L67"/>
    <mergeCell ref="F73:L73"/>
    <mergeCell ref="F70:L70"/>
    <mergeCell ref="G26:J26"/>
    <mergeCell ref="F48:L48"/>
    <mergeCell ref="F49:L49"/>
    <mergeCell ref="F50:L50"/>
    <mergeCell ref="F51:L51"/>
    <mergeCell ref="F39:L39"/>
    <mergeCell ref="F40:L40"/>
    <mergeCell ref="F42:L42"/>
    <mergeCell ref="F68:L68"/>
    <mergeCell ref="F69:L69"/>
    <mergeCell ref="F66:L66"/>
    <mergeCell ref="F65:L65"/>
    <mergeCell ref="D51:D52"/>
    <mergeCell ref="E51:E52"/>
    <mergeCell ref="E60:E61"/>
    <mergeCell ref="D54:D55"/>
    <mergeCell ref="D57:D58"/>
    <mergeCell ref="D60:D61"/>
    <mergeCell ref="F60:L60"/>
    <mergeCell ref="F61:L61"/>
    <mergeCell ref="K25:L33"/>
    <mergeCell ref="E45:E46"/>
    <mergeCell ref="E48:E49"/>
    <mergeCell ref="F44:L44"/>
    <mergeCell ref="F45:L45"/>
    <mergeCell ref="F47:L47"/>
    <mergeCell ref="F43:L43"/>
    <mergeCell ref="F53:L53"/>
    <mergeCell ref="F59:L59"/>
    <mergeCell ref="F46:L46"/>
    <mergeCell ref="F58:L58"/>
    <mergeCell ref="F56:L56"/>
    <mergeCell ref="F57:L57"/>
    <mergeCell ref="F52:L52"/>
    <mergeCell ref="F54:L54"/>
    <mergeCell ref="F55:L55"/>
    <mergeCell ref="B51:B52"/>
    <mergeCell ref="C51:C52"/>
    <mergeCell ref="B54:B55"/>
    <mergeCell ref="C54:C55"/>
    <mergeCell ref="B22:H22"/>
    <mergeCell ref="D39:D40"/>
    <mergeCell ref="D42:D43"/>
    <mergeCell ref="E39:E40"/>
    <mergeCell ref="E42:E43"/>
    <mergeCell ref="G31:J31"/>
    <mergeCell ref="G32:J32"/>
    <mergeCell ref="G33:J33"/>
    <mergeCell ref="B39:B40"/>
    <mergeCell ref="C39:C40"/>
    <mergeCell ref="B42:B43"/>
    <mergeCell ref="C42:C43"/>
    <mergeCell ref="G25:J25"/>
    <mergeCell ref="G27:J27"/>
    <mergeCell ref="G28:J28"/>
    <mergeCell ref="G30:J30"/>
    <mergeCell ref="F41:L41"/>
    <mergeCell ref="F38:L38"/>
    <mergeCell ref="D45:D46"/>
    <mergeCell ref="D48:D49"/>
    <mergeCell ref="B20:H20"/>
    <mergeCell ref="B21:H21"/>
    <mergeCell ref="E54:E55"/>
    <mergeCell ref="E57:E58"/>
    <mergeCell ref="B71:B72"/>
    <mergeCell ref="C71:C72"/>
    <mergeCell ref="D71:D72"/>
    <mergeCell ref="E71:E72"/>
    <mergeCell ref="B65:B66"/>
    <mergeCell ref="C65:C66"/>
    <mergeCell ref="D65:D66"/>
    <mergeCell ref="E65:E66"/>
    <mergeCell ref="B68:B69"/>
    <mergeCell ref="C68:C69"/>
    <mergeCell ref="D68:D69"/>
    <mergeCell ref="E68:E69"/>
    <mergeCell ref="B45:B46"/>
    <mergeCell ref="C45:C46"/>
    <mergeCell ref="B48:B49"/>
    <mergeCell ref="B57:B58"/>
    <mergeCell ref="C57:C58"/>
    <mergeCell ref="B60:B61"/>
    <mergeCell ref="C60:C61"/>
    <mergeCell ref="C48:C49"/>
    <mergeCell ref="D83:D84"/>
    <mergeCell ref="E83:E84"/>
    <mergeCell ref="B74:B75"/>
    <mergeCell ref="C74:C75"/>
    <mergeCell ref="B86:B87"/>
    <mergeCell ref="C86:C87"/>
    <mergeCell ref="F80:L80"/>
    <mergeCell ref="F81:L81"/>
    <mergeCell ref="F82:L82"/>
    <mergeCell ref="B80:B81"/>
    <mergeCell ref="C80:C81"/>
    <mergeCell ref="E77:E78"/>
    <mergeCell ref="D74:D75"/>
    <mergeCell ref="E74:E75"/>
    <mergeCell ref="B77:B78"/>
    <mergeCell ref="C77:C78"/>
    <mergeCell ref="D77:D78"/>
    <mergeCell ref="F76:L76"/>
    <mergeCell ref="F83:L84"/>
    <mergeCell ref="B24:H24"/>
    <mergeCell ref="B23:H23"/>
    <mergeCell ref="B34:F34"/>
    <mergeCell ref="B29:F29"/>
    <mergeCell ref="G29:J29"/>
    <mergeCell ref="G34:L34"/>
    <mergeCell ref="B89:B90"/>
    <mergeCell ref="C89:C90"/>
    <mergeCell ref="G89:H90"/>
    <mergeCell ref="D89:D90"/>
    <mergeCell ref="E89:E90"/>
    <mergeCell ref="F88:L88"/>
    <mergeCell ref="I90:L90"/>
    <mergeCell ref="F89:F90"/>
    <mergeCell ref="F79:L79"/>
    <mergeCell ref="F85:L85"/>
    <mergeCell ref="D86:D87"/>
    <mergeCell ref="E86:E87"/>
    <mergeCell ref="F87:L87"/>
    <mergeCell ref="F86:L86"/>
    <mergeCell ref="E80:E81"/>
    <mergeCell ref="D80:D81"/>
    <mergeCell ref="B83:B84"/>
    <mergeCell ref="C83:C84"/>
  </mergeCells>
  <phoneticPr fontId="0" type="noConversion"/>
  <printOptions horizontalCentered="1" verticalCentered="1"/>
  <pageMargins left="0.40431034482758621" right="0.70866141732283472" top="0.74803149606299213" bottom="0.74803149606299213" header="0.31496062992125984" footer="0.31496062992125984"/>
  <pageSetup paperSize="9" scale="82" fitToHeight="0" orientation="portrait" horizontalDpi="4294967293" verticalDpi="300" r:id="rId1"/>
  <headerFooter alignWithMargins="0">
    <oddHeader>&amp;L&amp;G&amp;C&amp;G&amp;R&amp;"Arial,Fed"&amp;12 &amp;KFF00002026</oddHeader>
    <oddFooter>&amp;LLektionsplanen er godkendt af Beredskabsstyrelsen.</oddFooter>
  </headerFooter>
  <rowBreaks count="1" manualBreakCount="1">
    <brk id="62" max="16383" man="1"/>
  </rowBreak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1"/>
  <sheetViews>
    <sheetView showZeros="0" workbookViewId="0">
      <selection activeCell="A17" sqref="A17"/>
    </sheetView>
  </sheetViews>
  <sheetFormatPr defaultColWidth="9.140625" defaultRowHeight="12.75" x14ac:dyDescent="0.2"/>
  <cols>
    <col min="1" max="1" width="31" style="9" customWidth="1"/>
    <col min="2" max="7" width="14.42578125" style="9" customWidth="1"/>
    <col min="8" max="8" width="5.7109375" style="9" customWidth="1"/>
    <col min="9" max="9" width="6" style="9" customWidth="1"/>
    <col min="10" max="16384" width="9.140625" style="9"/>
  </cols>
  <sheetData>
    <row r="1" spans="1:8" ht="15.75" x14ac:dyDescent="0.25">
      <c r="A1" s="6" t="s">
        <v>65</v>
      </c>
      <c r="B1" s="7"/>
      <c r="C1" s="7"/>
      <c r="D1" s="8" t="s">
        <v>66</v>
      </c>
      <c r="E1" s="7"/>
      <c r="F1" s="7"/>
    </row>
    <row r="2" spans="1:8" ht="15.75" x14ac:dyDescent="0.25">
      <c r="B2" s="10"/>
      <c r="C2" s="10"/>
      <c r="D2" s="10"/>
      <c r="E2" s="10"/>
      <c r="F2" s="10"/>
    </row>
    <row r="3" spans="1:8" ht="15.75" x14ac:dyDescent="0.2">
      <c r="A3" s="11" t="s">
        <v>67</v>
      </c>
      <c r="B3" s="12"/>
      <c r="C3" s="12"/>
      <c r="D3" s="12"/>
      <c r="E3" s="12"/>
      <c r="F3" s="13"/>
      <c r="G3" s="13"/>
      <c r="H3" s="13"/>
    </row>
    <row r="4" spans="1:8" ht="15.75" x14ac:dyDescent="0.25">
      <c r="A4" s="6" t="s">
        <v>68</v>
      </c>
      <c r="B4" s="10"/>
      <c r="C4" s="14"/>
      <c r="D4" s="15"/>
      <c r="E4" s="16"/>
    </row>
    <row r="5" spans="1:8" ht="15.75" x14ac:dyDescent="0.25">
      <c r="A5" s="17"/>
      <c r="B5" s="10"/>
      <c r="C5" s="14"/>
      <c r="D5" s="15"/>
      <c r="E5" s="16"/>
    </row>
    <row r="6" spans="1:8" ht="15.75" x14ac:dyDescent="0.25">
      <c r="A6" s="17" t="s">
        <v>69</v>
      </c>
      <c r="B6" s="10"/>
      <c r="C6" s="14"/>
      <c r="D6" s="15"/>
      <c r="E6" s="16"/>
    </row>
    <row r="7" spans="1:8" ht="15.75" x14ac:dyDescent="0.25">
      <c r="B7" s="10"/>
      <c r="C7" s="14"/>
      <c r="D7" s="15"/>
      <c r="E7" s="16"/>
    </row>
    <row r="8" spans="1:8" x14ac:dyDescent="0.2">
      <c r="A8" s="11" t="s">
        <v>70</v>
      </c>
      <c r="B8" s="18"/>
    </row>
    <row r="9" spans="1:8" x14ac:dyDescent="0.2">
      <c r="A9" s="19" t="s">
        <v>71</v>
      </c>
      <c r="B9" s="207">
        <f>Lektionsoversigt!G27</f>
        <v>0</v>
      </c>
      <c r="C9" s="207"/>
      <c r="D9" s="207"/>
      <c r="E9" s="207"/>
      <c r="F9" s="207"/>
      <c r="G9" s="207"/>
    </row>
    <row r="10" spans="1:8" x14ac:dyDescent="0.2">
      <c r="A10" s="28" t="s">
        <v>72</v>
      </c>
      <c r="B10" s="207">
        <f>Lektionsoversigt!G28</f>
        <v>0</v>
      </c>
      <c r="C10" s="207"/>
      <c r="D10" s="207"/>
      <c r="E10" s="207"/>
      <c r="F10" s="207"/>
      <c r="G10" s="207"/>
    </row>
    <row r="11" spans="1:8" x14ac:dyDescent="0.2">
      <c r="A11" s="19" t="s">
        <v>73</v>
      </c>
      <c r="B11" s="207">
        <f>Lektionsoversigt!G29</f>
        <v>0</v>
      </c>
      <c r="C11" s="207"/>
      <c r="D11" s="207"/>
      <c r="E11" s="207"/>
      <c r="F11" s="207"/>
      <c r="G11" s="207"/>
    </row>
    <row r="12" spans="1:8" x14ac:dyDescent="0.2">
      <c r="A12" s="28" t="s">
        <v>74</v>
      </c>
      <c r="B12" s="207">
        <f>Lektionsoversigt!G30</f>
        <v>0</v>
      </c>
      <c r="C12" s="207"/>
      <c r="D12" s="207"/>
      <c r="E12" s="207"/>
      <c r="F12" s="207"/>
      <c r="G12" s="207"/>
    </row>
    <row r="13" spans="1:8" x14ac:dyDescent="0.2">
      <c r="A13" s="19" t="s">
        <v>14</v>
      </c>
      <c r="B13" s="207">
        <f>Lektionsoversigt!G31</f>
        <v>0</v>
      </c>
      <c r="C13" s="207"/>
      <c r="D13" s="207"/>
      <c r="E13" s="207"/>
      <c r="F13" s="207"/>
      <c r="G13" s="207"/>
    </row>
    <row r="14" spans="1:8" x14ac:dyDescent="0.2">
      <c r="A14" s="19" t="s">
        <v>75</v>
      </c>
      <c r="B14" s="207">
        <f>Lektionsoversigt!G34</f>
        <v>0</v>
      </c>
      <c r="C14" s="207"/>
      <c r="D14" s="207"/>
      <c r="E14" s="207"/>
      <c r="F14" s="207"/>
      <c r="G14" s="207"/>
    </row>
    <row r="15" spans="1:8" x14ac:dyDescent="0.2">
      <c r="A15" s="29"/>
      <c r="B15" s="20"/>
      <c r="C15" s="20"/>
      <c r="D15" s="20"/>
      <c r="E15" s="20"/>
      <c r="F15" s="20"/>
      <c r="G15" s="20"/>
    </row>
    <row r="16" spans="1:8" x14ac:dyDescent="0.2">
      <c r="A16" s="11" t="s">
        <v>76</v>
      </c>
      <c r="D16" s="20"/>
    </row>
    <row r="17" spans="1:9" x14ac:dyDescent="0.2">
      <c r="A17" s="19" t="s">
        <v>77</v>
      </c>
      <c r="B17" s="207">
        <f>IF(Lektionsoversigt!G32&lt;&gt;0,Lektionsoversigt!G32,Lektionsoversigt!$G$28)</f>
        <v>0</v>
      </c>
      <c r="C17" s="207"/>
      <c r="D17" s="207"/>
      <c r="E17" s="207"/>
      <c r="F17" s="207"/>
      <c r="G17" s="207"/>
    </row>
    <row r="18" spans="1:9" ht="14.45" customHeight="1" x14ac:dyDescent="0.2">
      <c r="A18" s="19" t="s">
        <v>78</v>
      </c>
      <c r="B18" s="207">
        <f>IF(Lektionsoversigt!G33&lt;&gt;0,Lektionsoversigt!G33,Lektionsoversigt!$G$28)</f>
        <v>0</v>
      </c>
      <c r="C18" s="207"/>
      <c r="D18" s="207"/>
      <c r="E18" s="207"/>
      <c r="F18" s="207"/>
      <c r="G18" s="207"/>
    </row>
    <row r="19" spans="1:9" x14ac:dyDescent="0.2">
      <c r="D19" s="20"/>
    </row>
    <row r="20" spans="1:9" ht="12.75" customHeight="1" x14ac:dyDescent="0.2">
      <c r="A20" s="11" t="s">
        <v>79</v>
      </c>
      <c r="B20" s="18"/>
    </row>
    <row r="21" spans="1:9" x14ac:dyDescent="0.2">
      <c r="A21" s="208" t="s">
        <v>80</v>
      </c>
      <c r="B21" s="208"/>
      <c r="C21" s="208"/>
      <c r="D21" s="209">
        <f>Lektionsoversigt!G25</f>
        <v>0</v>
      </c>
      <c r="E21" s="210"/>
      <c r="F21" s="210"/>
      <c r="G21" s="211"/>
    </row>
    <row r="22" spans="1:9" x14ac:dyDescent="0.2">
      <c r="A22" s="208" t="s">
        <v>81</v>
      </c>
      <c r="B22" s="208"/>
      <c r="C22" s="208"/>
      <c r="D22" s="209">
        <f>Lektionsoversigt!G26</f>
        <v>0</v>
      </c>
      <c r="E22" s="210"/>
      <c r="F22" s="210"/>
      <c r="G22" s="211"/>
    </row>
    <row r="23" spans="1:9" x14ac:dyDescent="0.2">
      <c r="D23" s="21"/>
    </row>
    <row r="24" spans="1:9" x14ac:dyDescent="0.2">
      <c r="A24" s="11" t="s">
        <v>82</v>
      </c>
      <c r="D24" s="18"/>
    </row>
    <row r="25" spans="1:9" ht="13.5" customHeight="1" x14ac:dyDescent="0.2">
      <c r="A25" s="19" t="s">
        <v>83</v>
      </c>
      <c r="B25" s="206">
        <f>Lektionsoversigt!G37</f>
        <v>0</v>
      </c>
      <c r="C25" s="206"/>
      <c r="D25" s="206">
        <f>Lektionsoversigt!G64</f>
        <v>0</v>
      </c>
      <c r="E25" s="206"/>
      <c r="F25" s="22"/>
      <c r="G25" s="22"/>
      <c r="H25" s="22"/>
      <c r="I25" s="22"/>
    </row>
    <row r="26" spans="1:9" ht="13.5" customHeight="1" x14ac:dyDescent="0.2">
      <c r="A26" s="19" t="s">
        <v>84</v>
      </c>
      <c r="B26" s="23">
        <f>Lektionsoversigt!B38</f>
        <v>0.33333333333333331</v>
      </c>
      <c r="C26" s="23">
        <f>Lektionsoversigt!C60</f>
        <v>0.6562479333333332</v>
      </c>
      <c r="D26" s="23">
        <f>Lektionsoversigt!B65</f>
        <v>0.33333333333333331</v>
      </c>
      <c r="E26" s="23">
        <f>Lektionsoversigt!C86</f>
        <v>0.6458313333333332</v>
      </c>
      <c r="F26" s="16"/>
      <c r="G26" s="16"/>
      <c r="H26" s="24"/>
      <c r="I26" s="24"/>
    </row>
    <row r="28" spans="1:9" x14ac:dyDescent="0.2">
      <c r="A28" s="25" t="s">
        <v>85</v>
      </c>
      <c r="B28" s="26"/>
    </row>
    <row r="29" spans="1:9" x14ac:dyDescent="0.2">
      <c r="A29" s="19" t="s">
        <v>86</v>
      </c>
      <c r="B29" s="104">
        <f>Lektionsoversigt!G64</f>
        <v>0</v>
      </c>
      <c r="C29" s="27"/>
      <c r="D29" s="27"/>
      <c r="E29" s="27"/>
    </row>
    <row r="30" spans="1:9" x14ac:dyDescent="0.2">
      <c r="A30" s="19" t="s">
        <v>87</v>
      </c>
      <c r="B30" s="23">
        <f>Lektionsoversigt!B89</f>
        <v>0.65277573333333316</v>
      </c>
      <c r="C30" s="16"/>
      <c r="D30" s="16"/>
      <c r="E30" s="16"/>
    </row>
    <row r="31" spans="1:9" x14ac:dyDescent="0.2">
      <c r="A31" s="105" t="s">
        <v>88</v>
      </c>
      <c r="B31" s="23">
        <f>Lektionsoversigt!C89</f>
        <v>0.69444213333333316</v>
      </c>
      <c r="C31" s="16"/>
      <c r="D31" s="16"/>
      <c r="E31" s="16"/>
    </row>
  </sheetData>
  <sheetProtection password="CCE4" sheet="1" objects="1" scenarios="1"/>
  <mergeCells count="14">
    <mergeCell ref="B25:C25"/>
    <mergeCell ref="D25:E25"/>
    <mergeCell ref="B9:G9"/>
    <mergeCell ref="B10:G10"/>
    <mergeCell ref="B11:G11"/>
    <mergeCell ref="B14:G14"/>
    <mergeCell ref="B12:G12"/>
    <mergeCell ref="B13:G13"/>
    <mergeCell ref="B17:G17"/>
    <mergeCell ref="B18:G18"/>
    <mergeCell ref="A21:C21"/>
    <mergeCell ref="D21:G21"/>
    <mergeCell ref="A22:C22"/>
    <mergeCell ref="D22:G22"/>
  </mergeCells>
  <hyperlinks>
    <hyperlink ref="D1" r:id="rId1" xr:uid="{00000000-0004-0000-0100-000000000000}"/>
  </hyperlinks>
  <pageMargins left="0.74803149606299213" right="0.74803149606299213" top="0.98425196850393704" bottom="0.98425196850393704" header="0" footer="0"/>
  <pageSetup paperSize="9" orientation="landscape" horizontalDpi="4294967293" verticalDpi="1200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624E3CD10854468FCCE94CAABFFAEB" ma:contentTypeVersion="20" ma:contentTypeDescription="Opret et nyt dokument." ma:contentTypeScope="" ma:versionID="2dd0cd5014feb322449f330ada0a3944">
  <xsd:schema xmlns:xsd="http://www.w3.org/2001/XMLSchema" xmlns:xs="http://www.w3.org/2001/XMLSchema" xmlns:p="http://schemas.microsoft.com/office/2006/metadata/properties" xmlns:ns2="e5a614a0-e390-4758-987e-00508b2d8f32" xmlns:ns3="8e01ca8f-5ef1-4f69-bef7-0923966b1c21" targetNamespace="http://schemas.microsoft.com/office/2006/metadata/properties" ma:root="true" ma:fieldsID="72d99758a3c3a60ae630ca477faa13e2" ns2:_="" ns3:_="">
    <xsd:import namespace="e5a614a0-e390-4758-987e-00508b2d8f32"/>
    <xsd:import namespace="8e01ca8f-5ef1-4f69-bef7-0923966b1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Dato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614a0-e390-4758-987e-00508b2d8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Dato" ma:index="12" nillable="true" ma:displayName="Dato" ma:format="DateOnly" ma:internalName="Dato">
      <xsd:simpleType>
        <xsd:restriction base="dms:DateTime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78d8fed3-eade-4d2d-8e51-d1e1973cc8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1ca8f-5ef1-4f69-bef7-0923966b1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22ef22a-6204-49a6-8902-6181c02549c8}" ma:internalName="TaxCatchAll" ma:showField="CatchAllData" ma:web="8e01ca8f-5ef1-4f69-bef7-0923966b1c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a614a0-e390-4758-987e-00508b2d8f32">
      <Terms xmlns="http://schemas.microsoft.com/office/infopath/2007/PartnerControls"/>
    </lcf76f155ced4ddcb4097134ff3c332f>
    <TaxCatchAll xmlns="8e01ca8f-5ef1-4f69-bef7-0923966b1c21" xsi:nil="true"/>
    <Dato xmlns="e5a614a0-e390-4758-987e-00508b2d8f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34B1A8-B998-43C2-BB08-1575E70F53BE}"/>
</file>

<file path=customXml/itemProps2.xml><?xml version="1.0" encoding="utf-8"?>
<ds:datastoreItem xmlns:ds="http://schemas.openxmlformats.org/officeDocument/2006/customXml" ds:itemID="{81A07087-23A9-4DC3-AC13-A681A595BEE4}">
  <ds:schemaRefs>
    <ds:schemaRef ds:uri="http://schemas.microsoft.com/office/2006/metadata/properties"/>
    <ds:schemaRef ds:uri="http://schemas.microsoft.com/office/infopath/2007/PartnerControls"/>
    <ds:schemaRef ds:uri="e5a614a0-e390-4758-987e-00508b2d8f32"/>
    <ds:schemaRef ds:uri="8e01ca8f-5ef1-4f69-bef7-0923966b1c21"/>
  </ds:schemaRefs>
</ds:datastoreItem>
</file>

<file path=customXml/itemProps3.xml><?xml version="1.0" encoding="utf-8"?>
<ds:datastoreItem xmlns:ds="http://schemas.openxmlformats.org/officeDocument/2006/customXml" ds:itemID="{29884E7A-B256-4AB3-8D49-3BDFCA90AB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Lektionsoversigt</vt:lpstr>
      <vt:lpstr>Anmeldelse 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Rep.flex-grund, kl. 1 + tank</dc:title>
  <dc:subject>ADR-uddannelserne</dc:subject>
  <dc:creator>sep</dc:creator>
  <cp:keywords/>
  <dc:description/>
  <cp:lastModifiedBy>Kamma Aziza Strube-Weber</cp:lastModifiedBy>
  <cp:revision/>
  <dcterms:created xsi:type="dcterms:W3CDTF">2003-12-18T09:10:24Z</dcterms:created>
  <dcterms:modified xsi:type="dcterms:W3CDTF">2026-08-20T12:01:14Z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0x010100D6624E3CD10854468FCCE94CAABFFAEB</vt:lpwstr>
  </property>
  <property fmtid="{D5CDD505-2E9C-101B-9397-08002B2CF9AE}" pid="3" name="MediaServiceImageTags">
    <vt:lpwstr/>
  </property>
</Properties>
</file>