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3" documentId="8_{8F5BC0B6-2AAD-4220-801A-970F5C038D7E}" xr6:coauthVersionLast="47" xr6:coauthVersionMax="47" xr10:uidLastSave="{0BC25B9A-BAD9-4513-98E0-C67032D88894}"/>
  <bookViews>
    <workbookView xWindow="-120" yWindow="-120" windowWidth="29040" windowHeight="15720" tabRatio="802" xr2:uid="{00000000-000D-0000-FFFF-FFFF00000000}"/>
  </bookViews>
  <sheets>
    <sheet name="Lektionsoversigt" sheetId="1" r:id="rId1"/>
    <sheet name="Anmeldelse NY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4" i="1" l="1"/>
  <c r="B68" i="1"/>
  <c r="B14" i="9"/>
  <c r="D22" i="9"/>
  <c r="D21" i="9"/>
  <c r="B18" i="9"/>
  <c r="B17" i="9"/>
  <c r="B10" i="9"/>
  <c r="B11" i="9"/>
  <c r="B12" i="9"/>
  <c r="B13" i="9"/>
  <c r="B9" i="9"/>
  <c r="F26" i="9"/>
  <c r="D99" i="1"/>
  <c r="D102" i="1" l="1"/>
  <c r="D96" i="1"/>
  <c r="D88" i="1"/>
  <c r="D85" i="1"/>
  <c r="D82" i="1"/>
  <c r="D76" i="1"/>
  <c r="D73" i="1"/>
  <c r="D70" i="1"/>
  <c r="D62" i="1"/>
  <c r="D59" i="1"/>
  <c r="D56" i="1"/>
  <c r="D50" i="1"/>
  <c r="D47" i="1"/>
  <c r="D44" i="1"/>
  <c r="G40" i="1"/>
  <c r="B41" i="1"/>
  <c r="B26" i="9" s="1"/>
  <c r="D41" i="1"/>
  <c r="D53" i="1"/>
  <c r="C94" i="1"/>
  <c r="D79" i="1"/>
  <c r="G13" i="1"/>
  <c r="C41" i="1" s="1"/>
  <c r="B42" i="1" s="1"/>
  <c r="C42" i="1" s="1"/>
  <c r="B44" i="1" s="1"/>
  <c r="F21" i="1"/>
  <c r="H21" i="1"/>
  <c r="I21" i="1"/>
  <c r="C68" i="1" l="1"/>
  <c r="D26" i="9"/>
  <c r="G67" i="1"/>
  <c r="B25" i="9"/>
  <c r="C44" i="1"/>
  <c r="B45" i="1" s="1"/>
  <c r="C45" i="1" s="1"/>
  <c r="B47" i="1" s="1"/>
  <c r="B70" i="1"/>
  <c r="C70" i="1" s="1"/>
  <c r="B71" i="1" s="1"/>
  <c r="C71" i="1" s="1"/>
  <c r="B73" i="1" s="1"/>
  <c r="C73" i="1" s="1"/>
  <c r="B74" i="1" s="1"/>
  <c r="C74" i="1" s="1"/>
  <c r="B96" i="1"/>
  <c r="C96" i="1" s="1"/>
  <c r="B97" i="1" s="1"/>
  <c r="C97" i="1" s="1"/>
  <c r="B99" i="1" s="1"/>
  <c r="C99" i="1" s="1"/>
  <c r="B100" i="1" s="1"/>
  <c r="C100" i="1" s="1"/>
  <c r="B102" i="1" l="1"/>
  <c r="C102" i="1" s="1"/>
  <c r="B103" i="1" s="1"/>
  <c r="B30" i="9" s="1"/>
  <c r="G26" i="9"/>
  <c r="G93" i="1"/>
  <c r="D25" i="9"/>
  <c r="B76" i="1"/>
  <c r="C76" i="1" s="1"/>
  <c r="B77" i="1" s="1"/>
  <c r="C77" i="1" s="1"/>
  <c r="B79" i="1" s="1"/>
  <c r="C79" i="1" s="1"/>
  <c r="B80" i="1" s="1"/>
  <c r="C80" i="1" s="1"/>
  <c r="C47" i="1"/>
  <c r="B48" i="1" s="1"/>
  <c r="C48" i="1" s="1"/>
  <c r="G21" i="1" l="1"/>
  <c r="F25" i="9"/>
  <c r="B29" i="9"/>
  <c r="B82" i="1"/>
  <c r="C82" i="1" s="1"/>
  <c r="B83" i="1" s="1"/>
  <c r="C83" i="1" s="1"/>
  <c r="B85" i="1" s="1"/>
  <c r="C85" i="1" s="1"/>
  <c r="B86" i="1" s="1"/>
  <c r="C86" i="1" s="1"/>
  <c r="B50" i="1"/>
  <c r="C50" i="1" s="1"/>
  <c r="B51" i="1" s="1"/>
  <c r="C51" i="1" s="1"/>
  <c r="B53" i="1" s="1"/>
  <c r="C53" i="1" s="1"/>
  <c r="B54" i="1" s="1"/>
  <c r="C54" i="1" s="1"/>
  <c r="C103" i="1"/>
  <c r="B105" i="1" l="1"/>
  <c r="B31" i="9"/>
  <c r="B88" i="1"/>
  <c r="C88" i="1" s="1"/>
  <c r="B89" i="1" s="1"/>
  <c r="C89" i="1" s="1"/>
  <c r="E26" i="9" s="1"/>
  <c r="B56" i="1"/>
  <c r="C56" i="1" s="1"/>
  <c r="B57" i="1" s="1"/>
  <c r="C57" i="1" s="1"/>
  <c r="B59" i="1" s="1"/>
  <c r="C59" i="1" s="1"/>
  <c r="B60" i="1" s="1"/>
  <c r="C60" i="1" s="1"/>
  <c r="B62" i="1" l="1"/>
  <c r="C62" i="1" s="1"/>
  <c r="B63" i="1" s="1"/>
  <c r="C63" i="1" s="1"/>
  <c r="C2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3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Særlig info:
Kunne være, hvis adgang til undervisning eller eksamen kræver særlige foranstaltninger eller lignende. (Eksempelvis: Ringe til portner, tlf. xx xx xx xx). Anmærkning overføres aut. til Anmeldelse/Bestillings-ark.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<sst xmlns="http://schemas.openxmlformats.org/spreadsheetml/2006/main" count="120" uniqueCount="95">
  <si>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</si>
  <si>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</si>
  <si>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</si>
  <si>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</si>
  <si>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</si>
  <si>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</si>
  <si>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</si>
  <si>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</si>
  <si>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</si>
  <si>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</si>
  <si>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</si>
  <si>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</si>
  <si>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</si>
  <si>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</si>
  <si>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</si>
  <si>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</si>
  <si>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</si>
  <si>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</si>
  <si>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kursister:</t>
  </si>
  <si>
    <t>repetition grundkursus + specialiseringskursus tank</t>
  </si>
  <si>
    <t>fra</t>
  </si>
  <si>
    <t>til</t>
  </si>
  <si>
    <t>min</t>
  </si>
  <si>
    <t>lekt.</t>
  </si>
  <si>
    <t>Dag 1</t>
  </si>
  <si>
    <r>
      <t xml:space="preserve">Velkomst og opstart. </t>
    </r>
    <r>
      <rPr>
        <b/>
        <sz val="11"/>
        <rFont val="Tahoma"/>
        <family val="2"/>
      </rPr>
      <t>NB! Emnerne herunder skal repeteres i forhold til tidl. udd.</t>
    </r>
  </si>
  <si>
    <t>Introduktion til håndbog. Repetition af- ændringer i-  regler m.m.</t>
  </si>
  <si>
    <t>Lovgivning. Almindelige bestemmelser vedrørende transport af farligt gods.</t>
  </si>
  <si>
    <t>Pause</t>
  </si>
  <si>
    <t xml:space="preserve">Andre transportformer - Multimodal transport. </t>
  </si>
  <si>
    <t>Stoffernes vigtigste faretyper og egenskaber, klassificering</t>
  </si>
  <si>
    <t xml:space="preserve">Hensigtsmæssige forebyggende sikkerhedsmæssige foranstaltninger i forhold hertil. </t>
  </si>
  <si>
    <t xml:space="preserve">Emballagekrav. Afmærkning af kolli - faresedler og påskrifter. </t>
  </si>
  <si>
    <t>Transportdokumenter, skriftlige anvisninger, containerpakkeattester</t>
  </si>
  <si>
    <t>Kontrol af overensstemmelse mellem kolliafmærkning og transportdokumenter</t>
  </si>
  <si>
    <t xml:space="preserve">Middag </t>
  </si>
  <si>
    <t>Transport ”under frimængden”</t>
  </si>
  <si>
    <t>Transport under "Begrænsede mængder" og "Undtagne mængder"</t>
  </si>
  <si>
    <t>Regler for sammenlæsning. Regler for håndtering i forbindelse med af- og pålæsning</t>
  </si>
  <si>
    <t>Fareskilte og faresedler (køretøj, veksellad, container). Regler for afmærkning af køretøjer</t>
  </si>
  <si>
    <t>Regler for begrænsninger i transporteret mængde i visse klasser. Lastsikring (surring / stuvning)</t>
  </si>
  <si>
    <t>Ansvar. Eget og andres. - Transport af farligt affald (herunder eksport/import) og miljøbeskyttelse.</t>
  </si>
  <si>
    <t>Trafiksikkerhed - Tunnelsikkerhed, 1.-hjælp vedr. forbrændinger, ætsninger og forgiftninger</t>
  </si>
  <si>
    <t>Oplæg til praktisk øvelse</t>
  </si>
  <si>
    <t>Dag 2</t>
  </si>
  <si>
    <t>Formål med- og betjening af- evt. teknisk udstyr på køretøjer. Eks. Køleanlæg etc.</t>
  </si>
  <si>
    <t xml:space="preserve">Sikringsbestemmelser (kap. 1.10). Repetition og opsamling. </t>
  </si>
  <si>
    <r>
      <rPr>
        <b/>
        <sz val="11"/>
        <rFont val="Tahoma"/>
        <family val="2"/>
      </rPr>
      <t>Tank</t>
    </r>
    <r>
      <rPr>
        <sz val="11"/>
        <rFont val="Tahoma"/>
        <family val="2"/>
      </rPr>
      <t xml:space="preserve"> </t>
    </r>
  </si>
  <si>
    <t>Repetition af særlige regler for Tank.</t>
  </si>
  <si>
    <t>godkendelsesattester, -mærkning, afmærkning med faresedler og orangefarvede skilte mv.</t>
  </si>
  <si>
    <t>Generel teoretisk viden om de forskellige og forskelligartede lastnings- og aflæsningssystemer</t>
  </si>
  <si>
    <t>Hvorledes køretøjer reagerer under kørsel, herunder ladningens bevægelser</t>
  </si>
  <si>
    <t>Skvulpeplader, rumopdeling m.v.</t>
  </si>
  <si>
    <r>
      <rPr>
        <b/>
        <sz val="11"/>
        <rFont val="Tahoma"/>
        <family val="2"/>
      </rPr>
      <t>Praktisk øvelse GRUND</t>
    </r>
    <r>
      <rPr>
        <sz val="11"/>
        <rFont val="Tahoma"/>
        <family val="2"/>
      </rPr>
      <t xml:space="preserve"> - Grundlæggende viden om brug af: Køretøjets udstyr/brandslukningsudstyr</t>
    </r>
  </si>
  <si>
    <t>Personligt værneudstyr</t>
  </si>
  <si>
    <t xml:space="preserve">Uheldsøvelse - generelle forholdsregler for chaufføren </t>
  </si>
  <si>
    <t>eventuelle særlige tiltag, brandslukning, førstehjælp</t>
  </si>
  <si>
    <t>Uheldsøvelse - fortsat</t>
  </si>
  <si>
    <t>Praktisk øvelse TANK</t>
  </si>
  <si>
    <t>Særlige risici og indsatsmuligheder vedr. uheld, ifm. tankvognstransporter af farligt gods</t>
  </si>
  <si>
    <t>Dag 3</t>
  </si>
  <si>
    <t>Opsamling og evaluering af praktisk øvelse</t>
  </si>
  <si>
    <t>Forholdsregler i forbindelse med statisk elektricitet</t>
  </si>
  <si>
    <t>Tunnelrestriktioner</t>
  </si>
  <si>
    <t>repetition og opsamling på tanklektioner</t>
  </si>
  <si>
    <t>Pause og klargøring til eksamen</t>
  </si>
  <si>
    <t>Eksamen</t>
  </si>
  <si>
    <t>Repetition grund + tank</t>
  </si>
  <si>
    <t>Instruktør (eksamensvagt) - hvis anden:</t>
  </si>
  <si>
    <t>-</t>
  </si>
  <si>
    <t>Evaluering og afslutning.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</si>
  <si>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</si>
  <si>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</si>
  <si>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</si>
  <si>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</si>
  <si>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</si>
  <si>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</si>
  <si>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</si>
  <si>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</si>
  <si>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</si>
  <si>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</si>
  <si>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</si>
  <si>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</si>
  <si>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</si>
  <si>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</si>
  <si>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</si>
  <si>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</si>
  <si>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</si>
  <si>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</si>
  <si>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</si>
  <si>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</si>
  <si>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</si>
  <si>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Eksamensdato</t>
  </si>
  <si>
    <t>Tid - start:</t>
  </si>
  <si>
    <t>Tid - slut: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</si>
</sst>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17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Tahoma"/>
      <family val="2"/>
    </font>
    <font>
      <b/>
      <sz val="1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33">
    <xf numFmtId="0" fontId="0" fillId="0" borderId="0" xfId="0"/>
    <xf numFmtId="0" fontId="4" fillId="0" borderId="0" xfId="0" applyFont="1"/>
    <xf numFmtId="0" fontId="1" fillId="0" borderId="0" xfId="0" applyFont="1"/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/>
    <xf numFmtId="0" fontId="2" fillId="0" borderId="0" xfId="0" applyFont="1"/>
    <xf numFmtId="0" fontId="8" fillId="0" borderId="0" xfId="1" applyAlignment="1" applyProtection="1"/>
    <xf numFmtId="0" fontId="1" fillId="0" borderId="0" xfId="2" applyFont="1" applyAlignment="1">
      <alignment vertical="top" wrapText="1"/>
    </xf>
    <xf numFmtId="0" fontId="1" fillId="0" borderId="0" xfId="2" applyFont="1" applyAlignment="1">
      <alignment wrapText="1"/>
    </xf>
    <xf numFmtId="0" fontId="11" fillId="0" borderId="0" xfId="2" applyFont="1"/>
    <xf numFmtId="0" fontId="5" fillId="0" borderId="0" xfId="2" applyFont="1"/>
    <xf numFmtId="0" fontId="2" fillId="0" borderId="0" xfId="2"/>
    <xf numFmtId="0" fontId="7" fillId="0" borderId="0" xfId="2" applyFont="1"/>
    <xf numFmtId="0" fontId="12" fillId="0" borderId="0" xfId="2" applyFont="1"/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Alignment="1">
      <alignment horizontal="center"/>
    </xf>
    <xf numFmtId="164" fontId="2" fillId="0" borderId="0" xfId="2" applyNumberFormat="1" applyAlignment="1">
      <alignment horizontal="center"/>
    </xf>
    <xf numFmtId="20" fontId="2" fillId="0" borderId="0" xfId="2" applyNumberFormat="1" applyAlignment="1">
      <alignment horizontal="center"/>
    </xf>
    <xf numFmtId="0" fontId="14" fillId="0" borderId="0" xfId="2" applyFont="1"/>
    <xf numFmtId="0" fontId="3" fillId="0" borderId="0" xfId="2" applyFont="1"/>
    <xf numFmtId="0" fontId="11" fillId="0" borderId="1" xfId="2" applyFont="1" applyBorder="1" applyAlignment="1">
      <alignment vertical="top" wrapText="1"/>
    </xf>
    <xf numFmtId="0" fontId="3" fillId="0" borderId="0" xfId="2" applyFont="1" applyAlignment="1">
      <alignment horizontal="left"/>
    </xf>
    <xf numFmtId="49" fontId="3" fillId="0" borderId="0" xfId="2" applyNumberFormat="1" applyFont="1"/>
    <xf numFmtId="165" fontId="2" fillId="0" borderId="0" xfId="2" applyNumberFormat="1"/>
    <xf numFmtId="20" fontId="2" fillId="0" borderId="1" xfId="2" applyNumberFormat="1" applyBorder="1" applyAlignment="1">
      <alignment horizontal="center"/>
    </xf>
    <xf numFmtId="20" fontId="2" fillId="0" borderId="0" xfId="2" applyNumberFormat="1"/>
    <xf numFmtId="0" fontId="12" fillId="0" borderId="1" xfId="2" applyFont="1" applyBorder="1"/>
    <xf numFmtId="0" fontId="2" fillId="0" borderId="1" xfId="2" applyBorder="1"/>
    <xf numFmtId="165" fontId="2" fillId="0" borderId="0" xfId="2" applyNumberFormat="1" applyAlignment="1">
      <alignment horizontal="center"/>
    </xf>
    <xf numFmtId="0" fontId="11" fillId="0" borderId="50" xfId="2" applyFont="1" applyBorder="1" applyAlignment="1">
      <alignment vertical="top" wrapText="1"/>
    </xf>
    <xf numFmtId="0" fontId="11" fillId="0" borderId="0" xfId="2" applyFont="1" applyAlignment="1">
      <alignment vertical="top" wrapText="1"/>
    </xf>
    <xf numFmtId="164" fontId="16" fillId="2" borderId="2" xfId="0" applyNumberFormat="1" applyFont="1" applyFill="1" applyBorder="1" applyAlignment="1" applyProtection="1">
      <alignment horizontal="center"/>
      <protection locked="0"/>
    </xf>
    <xf numFmtId="0" fontId="15" fillId="3" borderId="6" xfId="0" applyFont="1" applyFill="1" applyBorder="1"/>
    <xf numFmtId="0" fontId="15" fillId="3" borderId="7" xfId="0" applyFont="1" applyFill="1" applyBorder="1"/>
    <xf numFmtId="0" fontId="15" fillId="3" borderId="8" xfId="0" applyFont="1" applyFill="1" applyBorder="1"/>
    <xf numFmtId="20" fontId="16" fillId="2" borderId="3" xfId="0" applyNumberFormat="1" applyFont="1" applyFill="1" applyBorder="1" applyAlignment="1" applyProtection="1">
      <alignment horizontal="center"/>
      <protection locked="0"/>
    </xf>
    <xf numFmtId="0" fontId="15" fillId="3" borderId="9" xfId="0" applyFont="1" applyFill="1" applyBorder="1"/>
    <xf numFmtId="0" fontId="15" fillId="3" borderId="10" xfId="0" applyFont="1" applyFill="1" applyBorder="1"/>
    <xf numFmtId="0" fontId="15" fillId="3" borderId="11" xfId="0" applyFont="1" applyFill="1" applyBorder="1"/>
    <xf numFmtId="0" fontId="16" fillId="2" borderId="2" xfId="0" applyFont="1" applyFill="1" applyBorder="1" applyAlignment="1" applyProtection="1">
      <alignment horizontal="center"/>
      <protection locked="0"/>
    </xf>
    <xf numFmtId="0" fontId="16" fillId="2" borderId="5" xfId="0" applyFont="1" applyFill="1" applyBorder="1" applyAlignment="1" applyProtection="1">
      <alignment horizontal="center"/>
      <protection locked="0"/>
    </xf>
    <xf numFmtId="0" fontId="15" fillId="3" borderId="12" xfId="0" applyFont="1" applyFill="1" applyBorder="1"/>
    <xf numFmtId="0" fontId="15" fillId="3" borderId="21" xfId="0" applyFont="1" applyFill="1" applyBorder="1"/>
    <xf numFmtId="0" fontId="15" fillId="3" borderId="22" xfId="0" applyFont="1" applyFill="1" applyBorder="1"/>
    <xf numFmtId="0" fontId="15" fillId="3" borderId="36" xfId="2" applyFont="1" applyFill="1" applyBorder="1" applyAlignment="1">
      <alignment horizontal="left"/>
    </xf>
    <xf numFmtId="0" fontId="16" fillId="3" borderId="13" xfId="2" applyFont="1" applyFill="1" applyBorder="1" applyAlignment="1">
      <alignment horizontal="left"/>
    </xf>
    <xf numFmtId="0" fontId="16" fillId="3" borderId="13" xfId="2" applyFont="1" applyFill="1" applyBorder="1" applyAlignment="1">
      <alignment horizontal="center"/>
    </xf>
    <xf numFmtId="0" fontId="16" fillId="3" borderId="10" xfId="2" applyFont="1" applyFill="1" applyBorder="1" applyAlignment="1">
      <alignment horizontal="left"/>
    </xf>
    <xf numFmtId="0" fontId="16" fillId="3" borderId="10" xfId="2" applyFont="1" applyFill="1" applyBorder="1" applyAlignment="1">
      <alignment horizontal="center"/>
    </xf>
    <xf numFmtId="0" fontId="15" fillId="3" borderId="43" xfId="0" applyFont="1" applyFill="1" applyBorder="1" applyAlignment="1">
      <alignment horizontal="left"/>
    </xf>
    <xf numFmtId="0" fontId="16" fillId="3" borderId="40" xfId="0" applyFont="1" applyFill="1" applyBorder="1" applyAlignment="1">
      <alignment horizontal="left"/>
    </xf>
    <xf numFmtId="0" fontId="16" fillId="3" borderId="40" xfId="0" applyFont="1" applyFill="1" applyBorder="1" applyAlignment="1">
      <alignment horizontal="center"/>
    </xf>
    <xf numFmtId="0" fontId="16" fillId="2" borderId="55" xfId="0" applyFont="1" applyFill="1" applyBorder="1" applyAlignment="1" applyProtection="1">
      <alignment horizontal="center"/>
      <protection locked="0"/>
    </xf>
    <xf numFmtId="0" fontId="15" fillId="3" borderId="40" xfId="0" applyFont="1" applyFill="1" applyBorder="1" applyAlignment="1">
      <alignment horizontal="left"/>
    </xf>
    <xf numFmtId="0" fontId="15" fillId="3" borderId="40" xfId="0" applyFont="1" applyFill="1" applyBorder="1"/>
    <xf numFmtId="0" fontId="15" fillId="3" borderId="41" xfId="0" applyFont="1" applyFill="1" applyBorder="1"/>
    <xf numFmtId="0" fontId="15" fillId="0" borderId="0" xfId="0" applyFont="1"/>
    <xf numFmtId="0" fontId="15" fillId="0" borderId="15" xfId="0" applyFont="1" applyBorder="1"/>
    <xf numFmtId="0" fontId="15" fillId="0" borderId="16" xfId="0" applyFont="1" applyBorder="1"/>
    <xf numFmtId="0" fontId="16" fillId="0" borderId="35" xfId="0" applyFont="1" applyBorder="1"/>
    <xf numFmtId="164" fontId="16" fillId="0" borderId="4" xfId="0" applyNumberFormat="1" applyFont="1" applyBorder="1" applyAlignment="1">
      <alignment horizontal="center"/>
    </xf>
    <xf numFmtId="0" fontId="15" fillId="4" borderId="7" xfId="0" applyFont="1" applyFill="1" applyBorder="1"/>
    <xf numFmtId="0" fontId="15" fillId="4" borderId="3" xfId="0" applyFont="1" applyFill="1" applyBorder="1"/>
    <xf numFmtId="20" fontId="15" fillId="0" borderId="17" xfId="0" applyNumberFormat="1" applyFont="1" applyBorder="1"/>
    <xf numFmtId="20" fontId="15" fillId="0" borderId="18" xfId="0" applyNumberFormat="1" applyFont="1" applyBorder="1"/>
    <xf numFmtId="0" fontId="15" fillId="0" borderId="18" xfId="0" applyFont="1" applyBorder="1" applyAlignment="1">
      <alignment horizontal="center"/>
    </xf>
    <xf numFmtId="0" fontId="15" fillId="0" borderId="19" xfId="0" applyFont="1" applyBorder="1"/>
    <xf numFmtId="20" fontId="15" fillId="0" borderId="39" xfId="0" applyNumberFormat="1" applyFont="1" applyBorder="1" applyAlignment="1">
      <alignment horizontal="center" vertical="center"/>
    </xf>
    <xf numFmtId="20" fontId="15" fillId="0" borderId="24" xfId="0" applyNumberFormat="1" applyFont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/>
      <protection locked="0"/>
    </xf>
    <xf numFmtId="0" fontId="15" fillId="0" borderId="28" xfId="0" applyFont="1" applyBorder="1" applyAlignment="1">
      <alignment horizontal="center" vertical="center"/>
    </xf>
    <xf numFmtId="20" fontId="15" fillId="0" borderId="20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/>
    <xf numFmtId="20" fontId="15" fillId="0" borderId="46" xfId="0" applyNumberFormat="1" applyFont="1" applyBorder="1" applyAlignment="1">
      <alignment horizontal="center" vertical="center"/>
    </xf>
    <xf numFmtId="20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6" fillId="0" borderId="19" xfId="0" applyFont="1" applyBorder="1"/>
    <xf numFmtId="164" fontId="16" fillId="2" borderId="56" xfId="0" applyNumberFormat="1" applyFont="1" applyFill="1" applyBorder="1" applyAlignment="1">
      <alignment horizontal="center"/>
    </xf>
    <xf numFmtId="0" fontId="15" fillId="4" borderId="49" xfId="0" applyFont="1" applyFill="1" applyBorder="1"/>
    <xf numFmtId="0" fontId="15" fillId="4" borderId="8" xfId="0" applyFont="1" applyFill="1" applyBorder="1"/>
    <xf numFmtId="0" fontId="15" fillId="0" borderId="0" xfId="2" applyFont="1"/>
    <xf numFmtId="0" fontId="15" fillId="0" borderId="23" xfId="2" applyFont="1" applyBorder="1"/>
    <xf numFmtId="20" fontId="15" fillId="0" borderId="39" xfId="0" applyNumberFormat="1" applyFont="1" applyBorder="1" applyAlignment="1" applyProtection="1">
      <alignment horizontal="center" vertical="center"/>
      <protection locked="0"/>
    </xf>
    <xf numFmtId="0" fontId="15" fillId="7" borderId="35" xfId="0" applyFont="1" applyFill="1" applyBorder="1" applyAlignment="1">
      <alignment vertical="top"/>
    </xf>
    <xf numFmtId="0" fontId="15" fillId="0" borderId="7" xfId="0" applyFont="1" applyBorder="1" applyAlignment="1">
      <alignment vertical="top"/>
    </xf>
    <xf numFmtId="0" fontId="15" fillId="0" borderId="3" xfId="0" applyFont="1" applyBorder="1" applyAlignment="1">
      <alignment vertical="top"/>
    </xf>
    <xf numFmtId="0" fontId="15" fillId="0" borderId="25" xfId="0" applyFont="1" applyBorder="1" applyAlignment="1">
      <alignment vertical="top"/>
    </xf>
    <xf numFmtId="0" fontId="15" fillId="0" borderId="13" xfId="0" applyFont="1" applyBorder="1" applyAlignment="1">
      <alignment vertical="top"/>
    </xf>
    <xf numFmtId="0" fontId="15" fillId="0" borderId="14" xfId="0" applyFont="1" applyBorder="1" applyAlignment="1">
      <alignment vertical="top"/>
    </xf>
    <xf numFmtId="0" fontId="15" fillId="0" borderId="42" xfId="0" applyFont="1" applyBorder="1"/>
    <xf numFmtId="0" fontId="16" fillId="6" borderId="34" xfId="2" applyFont="1" applyFill="1" applyBorder="1" applyAlignment="1">
      <alignment horizontal="left" vertical="top"/>
    </xf>
    <xf numFmtId="0" fontId="15" fillId="6" borderId="21" xfId="2" applyFont="1" applyFill="1" applyBorder="1" applyAlignment="1">
      <alignment horizontal="left" vertical="top"/>
    </xf>
    <xf numFmtId="0" fontId="15" fillId="6" borderId="22" xfId="2" applyFont="1" applyFill="1" applyBorder="1" applyAlignment="1">
      <alignment horizontal="left" vertical="top"/>
    </xf>
    <xf numFmtId="0" fontId="15" fillId="6" borderId="25" xfId="2" applyFont="1" applyFill="1" applyBorder="1" applyAlignment="1">
      <alignment horizontal="left" vertical="top"/>
    </xf>
    <xf numFmtId="0" fontId="15" fillId="6" borderId="13" xfId="2" applyFont="1" applyFill="1" applyBorder="1" applyAlignment="1">
      <alignment horizontal="left" vertical="top"/>
    </xf>
    <xf numFmtId="0" fontId="15" fillId="6" borderId="14" xfId="2" applyFont="1" applyFill="1" applyBorder="1" applyAlignment="1">
      <alignment horizontal="left" vertical="top"/>
    </xf>
    <xf numFmtId="0" fontId="16" fillId="0" borderId="0" xfId="0" applyFont="1"/>
    <xf numFmtId="164" fontId="16" fillId="2" borderId="5" xfId="0" applyNumberFormat="1" applyFont="1" applyFill="1" applyBorder="1" applyAlignment="1" applyProtection="1">
      <alignment horizontal="center"/>
      <protection locked="0"/>
    </xf>
    <xf numFmtId="0" fontId="15" fillId="0" borderId="34" xfId="2" applyFont="1" applyBorder="1" applyAlignment="1">
      <alignment vertical="top"/>
    </xf>
    <xf numFmtId="0" fontId="15" fillId="0" borderId="21" xfId="2" applyFont="1" applyBorder="1" applyAlignment="1">
      <alignment vertical="top"/>
    </xf>
    <xf numFmtId="0" fontId="15" fillId="0" borderId="22" xfId="2" applyFont="1" applyBorder="1" applyAlignment="1">
      <alignment vertical="top"/>
    </xf>
    <xf numFmtId="0" fontId="15" fillId="0" borderId="25" xfId="2" applyFont="1" applyBorder="1" applyAlignment="1">
      <alignment vertical="top"/>
    </xf>
    <xf numFmtId="0" fontId="15" fillId="0" borderId="13" xfId="2" applyFont="1" applyBorder="1" applyAlignment="1">
      <alignment vertical="top"/>
    </xf>
    <xf numFmtId="0" fontId="15" fillId="0" borderId="14" xfId="2" applyFont="1" applyBorder="1" applyAlignment="1">
      <alignment vertical="top"/>
    </xf>
    <xf numFmtId="0" fontId="15" fillId="3" borderId="13" xfId="0" applyFont="1" applyFill="1" applyBorder="1"/>
    <xf numFmtId="0" fontId="15" fillId="3" borderId="13" xfId="0" applyFont="1" applyFill="1" applyBorder="1" applyAlignment="1">
      <alignment horizontal="left" vertical="top"/>
    </xf>
    <xf numFmtId="0" fontId="15" fillId="3" borderId="14" xfId="0" applyFont="1" applyFill="1" applyBorder="1" applyAlignment="1">
      <alignment horizontal="left" vertical="top"/>
    </xf>
    <xf numFmtId="0" fontId="15" fillId="0" borderId="24" xfId="2" applyFont="1" applyBorder="1" applyAlignment="1">
      <alignment horizontal="left" vertical="top"/>
    </xf>
    <xf numFmtId="0" fontId="15" fillId="0" borderId="21" xfId="2" applyFont="1" applyBorder="1" applyAlignment="1">
      <alignment horizontal="left" vertical="top"/>
    </xf>
    <xf numFmtId="0" fontId="15" fillId="0" borderId="22" xfId="2" applyFont="1" applyBorder="1" applyAlignment="1">
      <alignment horizontal="left" vertical="top"/>
    </xf>
    <xf numFmtId="0" fontId="15" fillId="0" borderId="25" xfId="2" applyFont="1" applyBorder="1" applyAlignment="1">
      <alignment horizontal="left" vertical="top"/>
    </xf>
    <xf numFmtId="0" fontId="15" fillId="0" borderId="13" xfId="2" applyFont="1" applyBorder="1" applyAlignment="1">
      <alignment horizontal="left" vertical="top"/>
    </xf>
    <xf numFmtId="0" fontId="15" fillId="0" borderId="14" xfId="2" applyFont="1" applyBorder="1" applyAlignment="1">
      <alignment horizontal="left" vertical="top"/>
    </xf>
    <xf numFmtId="0" fontId="15" fillId="0" borderId="34" xfId="0" applyFont="1" applyBorder="1" applyAlignment="1">
      <alignment vertical="top"/>
    </xf>
    <xf numFmtId="0" fontId="15" fillId="0" borderId="21" xfId="0" applyFont="1" applyBorder="1" applyAlignment="1">
      <alignment vertical="top"/>
    </xf>
    <xf numFmtId="0" fontId="15" fillId="0" borderId="22" xfId="0" applyFont="1" applyBorder="1" applyAlignment="1">
      <alignment vertical="top"/>
    </xf>
    <xf numFmtId="0" fontId="15" fillId="4" borderId="36" xfId="0" applyFont="1" applyFill="1" applyBorder="1" applyAlignment="1">
      <alignment horizontal="left" vertical="top"/>
    </xf>
    <xf numFmtId="0" fontId="15" fillId="4" borderId="13" xfId="0" applyFont="1" applyFill="1" applyBorder="1" applyAlignment="1">
      <alignment horizontal="left" vertical="top"/>
    </xf>
    <xf numFmtId="0" fontId="15" fillId="4" borderId="14" xfId="0" applyFont="1" applyFill="1" applyBorder="1" applyAlignment="1">
      <alignment horizontal="left" vertical="top"/>
    </xf>
    <xf numFmtId="0" fontId="15" fillId="0" borderId="48" xfId="0" applyFont="1" applyBorder="1" applyAlignment="1">
      <alignment horizontal="center"/>
    </xf>
    <xf numFmtId="0" fontId="15" fillId="0" borderId="48" xfId="0" applyFont="1" applyBorder="1"/>
    <xf numFmtId="0" fontId="15" fillId="0" borderId="33" xfId="0" applyFont="1" applyBorder="1" applyAlignment="1">
      <alignment horizontal="left"/>
    </xf>
    <xf numFmtId="0" fontId="15" fillId="0" borderId="40" xfId="0" applyFont="1" applyBorder="1" applyAlignment="1">
      <alignment horizontal="left"/>
    </xf>
    <xf numFmtId="0" fontId="15" fillId="0" borderId="41" xfId="0" applyFont="1" applyBorder="1" applyAlignment="1">
      <alignment horizontal="left"/>
    </xf>
    <xf numFmtId="0" fontId="2" fillId="0" borderId="0" xfId="4"/>
    <xf numFmtId="20" fontId="15" fillId="0" borderId="38" xfId="0" applyNumberFormat="1" applyFont="1" applyBorder="1" applyAlignment="1">
      <alignment horizontal="center" vertical="center"/>
    </xf>
    <xf numFmtId="20" fontId="15" fillId="0" borderId="27" xfId="0" applyNumberFormat="1" applyFont="1" applyBorder="1" applyAlignment="1">
      <alignment horizontal="center" vertical="center"/>
    </xf>
    <xf numFmtId="20" fontId="15" fillId="0" borderId="42" xfId="0" applyNumberFormat="1" applyFont="1" applyBorder="1" applyAlignment="1">
      <alignment horizontal="center" vertical="center"/>
    </xf>
    <xf numFmtId="20" fontId="15" fillId="0" borderId="26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0" fontId="15" fillId="0" borderId="48" xfId="0" applyNumberFormat="1" applyFont="1" applyBorder="1" applyAlignment="1">
      <alignment horizontal="center" vertical="center"/>
    </xf>
    <xf numFmtId="20" fontId="15" fillId="0" borderId="47" xfId="0" applyNumberFormat="1" applyFont="1" applyBorder="1" applyAlignment="1">
      <alignment horizontal="center" vertical="center"/>
    </xf>
    <xf numFmtId="0" fontId="15" fillId="3" borderId="9" xfId="2" applyFont="1" applyFill="1" applyBorder="1" applyAlignment="1">
      <alignment horizontal="left"/>
    </xf>
    <xf numFmtId="165" fontId="2" fillId="0" borderId="1" xfId="2" applyNumberFormat="1" applyBorder="1" applyAlignment="1">
      <alignment horizontal="center"/>
    </xf>
    <xf numFmtId="0" fontId="11" fillId="0" borderId="1" xfId="2" applyFont="1" applyBorder="1" applyAlignment="1">
      <alignment horizontal="left" vertical="top" wrapText="1"/>
    </xf>
    <xf numFmtId="0" fontId="15" fillId="3" borderId="20" xfId="6" applyFont="1" applyFill="1" applyBorder="1" applyAlignment="1">
      <alignment horizontal="left"/>
    </xf>
    <xf numFmtId="0" fontId="15" fillId="3" borderId="1" xfId="6" applyFont="1" applyFill="1" applyBorder="1" applyAlignment="1">
      <alignment horizontal="left"/>
    </xf>
    <xf numFmtId="0" fontId="15" fillId="3" borderId="42" xfId="6" applyFont="1" applyFill="1" applyBorder="1" applyAlignment="1">
      <alignment horizontal="left"/>
    </xf>
    <xf numFmtId="0" fontId="15" fillId="3" borderId="51" xfId="6" applyFont="1" applyFill="1" applyBorder="1" applyAlignment="1">
      <alignment horizontal="left"/>
    </xf>
    <xf numFmtId="0" fontId="15" fillId="3" borderId="29" xfId="6" applyFont="1" applyFill="1" applyBorder="1" applyAlignment="1">
      <alignment horizontal="left"/>
    </xf>
    <xf numFmtId="0" fontId="15" fillId="3" borderId="44" xfId="2" applyFont="1" applyFill="1" applyBorder="1" applyAlignment="1">
      <alignment horizontal="left"/>
    </xf>
    <xf numFmtId="0" fontId="15" fillId="3" borderId="37" xfId="2" applyFont="1" applyFill="1" applyBorder="1" applyAlignment="1">
      <alignment horizontal="left"/>
    </xf>
    <xf numFmtId="0" fontId="15" fillId="3" borderId="9" xfId="2" applyFont="1" applyFill="1" applyBorder="1" applyAlignment="1">
      <alignment horizontal="left"/>
    </xf>
    <xf numFmtId="0" fontId="15" fillId="3" borderId="10" xfId="2" applyFont="1" applyFill="1" applyBorder="1" applyAlignment="1">
      <alignment horizontal="left"/>
    </xf>
    <xf numFmtId="0" fontId="15" fillId="3" borderId="11" xfId="2" applyFont="1" applyFill="1" applyBorder="1" applyAlignment="1">
      <alignment horizontal="left"/>
    </xf>
    <xf numFmtId="0" fontId="16" fillId="2" borderId="52" xfId="0" applyFont="1" applyFill="1" applyBorder="1" applyAlignment="1" applyProtection="1">
      <alignment horizontal="left"/>
      <protection locked="0"/>
    </xf>
    <xf numFmtId="0" fontId="16" fillId="2" borderId="54" xfId="0" applyFont="1" applyFill="1" applyBorder="1" applyAlignment="1" applyProtection="1">
      <alignment horizontal="left"/>
      <protection locked="0"/>
    </xf>
    <xf numFmtId="0" fontId="16" fillId="2" borderId="2" xfId="0" applyFont="1" applyFill="1" applyBorder="1" applyAlignment="1" applyProtection="1">
      <alignment horizontal="left"/>
      <protection locked="0"/>
    </xf>
    <xf numFmtId="20" fontId="15" fillId="0" borderId="42" xfId="0" applyNumberFormat="1" applyFont="1" applyBorder="1" applyAlignment="1">
      <alignment horizontal="center" vertical="center"/>
    </xf>
    <xf numFmtId="20" fontId="15" fillId="0" borderId="26" xfId="0" applyNumberFormat="1" applyFont="1" applyBorder="1" applyAlignment="1">
      <alignment horizontal="center" vertical="center"/>
    </xf>
    <xf numFmtId="20" fontId="15" fillId="0" borderId="38" xfId="0" applyNumberFormat="1" applyFont="1" applyBorder="1" applyAlignment="1">
      <alignment horizontal="center" vertical="center"/>
    </xf>
    <xf numFmtId="20" fontId="15" fillId="0" borderId="27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7" borderId="31" xfId="0" applyFont="1" applyFill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top" wrapText="1"/>
    </xf>
    <xf numFmtId="0" fontId="15" fillId="4" borderId="2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5" fillId="4" borderId="41" xfId="0" applyFont="1" applyFill="1" applyBorder="1" applyAlignment="1">
      <alignment horizontal="center" vertical="top" wrapText="1"/>
    </xf>
    <xf numFmtId="0" fontId="16" fillId="2" borderId="44" xfId="0" applyFont="1" applyFill="1" applyBorder="1" applyAlignment="1" applyProtection="1">
      <alignment horizontal="center" vertical="top"/>
      <protection locked="0"/>
    </xf>
    <xf numFmtId="0" fontId="16" fillId="2" borderId="37" xfId="0" applyFont="1" applyFill="1" applyBorder="1" applyAlignment="1" applyProtection="1">
      <alignment horizontal="center" vertical="top"/>
      <protection locked="0"/>
    </xf>
    <xf numFmtId="0" fontId="16" fillId="2" borderId="45" xfId="0" applyFont="1" applyFill="1" applyBorder="1" applyAlignment="1" applyProtection="1">
      <alignment horizontal="center" vertical="top"/>
      <protection locked="0"/>
    </xf>
    <xf numFmtId="0" fontId="16" fillId="0" borderId="23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5" fillId="7" borderId="42" xfId="0" applyFont="1" applyFill="1" applyBorder="1" applyAlignment="1">
      <alignment horizontal="center" vertical="center"/>
    </xf>
    <xf numFmtId="0" fontId="15" fillId="7" borderId="26" xfId="0" applyFont="1" applyFill="1" applyBorder="1" applyAlignment="1">
      <alignment horizontal="center" vertical="center"/>
    </xf>
    <xf numFmtId="20" fontId="15" fillId="0" borderId="47" xfId="0" applyNumberFormat="1" applyFont="1" applyBorder="1" applyAlignment="1">
      <alignment horizontal="center" vertical="center"/>
    </xf>
    <xf numFmtId="20" fontId="15" fillId="0" borderId="48" xfId="0" applyNumberFormat="1" applyFont="1" applyBorder="1" applyAlignment="1">
      <alignment horizontal="center" vertical="center"/>
    </xf>
    <xf numFmtId="20" fontId="15" fillId="2" borderId="15" xfId="0" applyNumberFormat="1" applyFont="1" applyFill="1" applyBorder="1" applyAlignment="1" applyProtection="1">
      <alignment horizontal="center" vertical="center"/>
      <protection locked="0"/>
    </xf>
    <xf numFmtId="20" fontId="15" fillId="2" borderId="27" xfId="0" applyNumberFormat="1" applyFont="1" applyFill="1" applyBorder="1" applyAlignment="1" applyProtection="1">
      <alignment horizontal="center" vertical="center"/>
      <protection locked="0"/>
    </xf>
    <xf numFmtId="20" fontId="15" fillId="0" borderId="16" xfId="0" applyNumberFormat="1" applyFont="1" applyBorder="1" applyAlignment="1">
      <alignment horizontal="center" vertical="center"/>
    </xf>
    <xf numFmtId="20" fontId="15" fillId="0" borderId="15" xfId="0" applyNumberFormat="1" applyFont="1" applyBorder="1" applyAlignment="1">
      <alignment horizontal="center" vertical="center"/>
    </xf>
    <xf numFmtId="20" fontId="15" fillId="2" borderId="38" xfId="0" applyNumberFormat="1" applyFont="1" applyFill="1" applyBorder="1" applyAlignment="1" applyProtection="1">
      <alignment horizontal="center" vertical="center"/>
      <protection locked="0"/>
    </xf>
    <xf numFmtId="0" fontId="15" fillId="3" borderId="17" xfId="0" applyFont="1" applyFill="1" applyBorder="1" applyAlignment="1">
      <alignment horizontal="left"/>
    </xf>
    <xf numFmtId="0" fontId="15" fillId="3" borderId="18" xfId="0" applyFont="1" applyFill="1" applyBorder="1" applyAlignment="1">
      <alignment horizontal="left"/>
    </xf>
    <xf numFmtId="0" fontId="15" fillId="3" borderId="32" xfId="0" applyFont="1" applyFill="1" applyBorder="1" applyAlignment="1">
      <alignment horizontal="left"/>
    </xf>
    <xf numFmtId="0" fontId="15" fillId="3" borderId="20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15" fillId="3" borderId="29" xfId="0" applyFont="1" applyFill="1" applyBorder="1" applyAlignment="1">
      <alignment horizontal="left"/>
    </xf>
    <xf numFmtId="0" fontId="15" fillId="0" borderId="46" xfId="0" applyFont="1" applyBorder="1" applyAlignment="1">
      <alignment horizontal="center" vertical="center"/>
    </xf>
    <xf numFmtId="0" fontId="15" fillId="0" borderId="25" xfId="2" applyFont="1" applyBorder="1" applyAlignment="1">
      <alignment horizontal="left" vertical="top" wrapText="1"/>
    </xf>
    <xf numFmtId="0" fontId="15" fillId="0" borderId="13" xfId="2" applyFont="1" applyBorder="1" applyAlignment="1">
      <alignment horizontal="left" vertical="top" wrapText="1"/>
    </xf>
    <xf numFmtId="0" fontId="15" fillId="0" borderId="14" xfId="2" applyFont="1" applyBorder="1" applyAlignment="1">
      <alignment horizontal="left" vertical="top" wrapText="1"/>
    </xf>
    <xf numFmtId="0" fontId="15" fillId="5" borderId="50" xfId="2" applyFont="1" applyFill="1" applyBorder="1" applyAlignment="1">
      <alignment horizontal="left" wrapText="1"/>
    </xf>
    <xf numFmtId="0" fontId="15" fillId="5" borderId="10" xfId="2" applyFont="1" applyFill="1" applyBorder="1" applyAlignment="1">
      <alignment horizontal="left" wrapText="1"/>
    </xf>
    <xf numFmtId="0" fontId="15" fillId="5" borderId="11" xfId="2" applyFont="1" applyFill="1" applyBorder="1" applyAlignment="1">
      <alignment horizontal="left" wrapText="1"/>
    </xf>
    <xf numFmtId="0" fontId="15" fillId="5" borderId="19" xfId="2" applyFont="1" applyFill="1" applyBorder="1" applyAlignment="1">
      <alignment horizontal="left"/>
    </xf>
    <xf numFmtId="0" fontId="15" fillId="5" borderId="49" xfId="2" applyFont="1" applyFill="1" applyBorder="1" applyAlignment="1">
      <alignment horizontal="left"/>
    </xf>
    <xf numFmtId="0" fontId="15" fillId="5" borderId="8" xfId="2" applyFont="1" applyFill="1" applyBorder="1" applyAlignment="1">
      <alignment horizontal="left"/>
    </xf>
    <xf numFmtId="0" fontId="15" fillId="0" borderId="34" xfId="2" applyFont="1" applyBorder="1" applyAlignment="1">
      <alignment horizontal="left" vertical="top" wrapText="1"/>
    </xf>
    <xf numFmtId="0" fontId="15" fillId="0" borderId="21" xfId="2" applyFont="1" applyBorder="1" applyAlignment="1">
      <alignment horizontal="left" vertical="top" wrapText="1"/>
    </xf>
    <xf numFmtId="0" fontId="15" fillId="0" borderId="22" xfId="2" applyFont="1" applyBorder="1" applyAlignment="1">
      <alignment horizontal="left" vertical="top" wrapText="1"/>
    </xf>
    <xf numFmtId="0" fontId="15" fillId="6" borderId="34" xfId="2" applyFont="1" applyFill="1" applyBorder="1" applyAlignment="1">
      <alignment horizontal="left" vertical="top" wrapText="1"/>
    </xf>
    <xf numFmtId="0" fontId="15" fillId="6" borderId="21" xfId="2" applyFont="1" applyFill="1" applyBorder="1" applyAlignment="1">
      <alignment horizontal="left" vertical="top" wrapText="1"/>
    </xf>
    <xf numFmtId="0" fontId="15" fillId="6" borderId="22" xfId="2" applyFont="1" applyFill="1" applyBorder="1" applyAlignment="1">
      <alignment horizontal="left" vertical="top" wrapText="1"/>
    </xf>
    <xf numFmtId="0" fontId="15" fillId="6" borderId="25" xfId="2" applyFont="1" applyFill="1" applyBorder="1" applyAlignment="1">
      <alignment horizontal="left" vertical="top" wrapText="1"/>
    </xf>
    <xf numFmtId="0" fontId="15" fillId="6" borderId="13" xfId="2" applyFont="1" applyFill="1" applyBorder="1" applyAlignment="1">
      <alignment horizontal="left" vertical="top" wrapText="1"/>
    </xf>
    <xf numFmtId="0" fontId="15" fillId="6" borderId="14" xfId="2" applyFont="1" applyFill="1" applyBorder="1" applyAlignment="1">
      <alignment horizontal="left" vertical="top" wrapText="1"/>
    </xf>
    <xf numFmtId="0" fontId="15" fillId="6" borderId="24" xfId="2" applyFont="1" applyFill="1" applyBorder="1" applyAlignment="1">
      <alignment horizontal="left" vertical="top" wrapText="1"/>
    </xf>
    <xf numFmtId="0" fontId="15" fillId="6" borderId="0" xfId="2" applyFont="1" applyFill="1" applyAlignment="1">
      <alignment horizontal="left" vertical="top" wrapText="1"/>
    </xf>
    <xf numFmtId="0" fontId="15" fillId="6" borderId="23" xfId="2" applyFont="1" applyFill="1" applyBorder="1" applyAlignment="1">
      <alignment horizontal="left" vertical="top" wrapText="1"/>
    </xf>
    <xf numFmtId="0" fontId="16" fillId="3" borderId="53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30" xfId="0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/>
    </xf>
    <xf numFmtId="0" fontId="16" fillId="3" borderId="43" xfId="0" applyFont="1" applyFill="1" applyBorder="1" applyAlignment="1">
      <alignment horizontal="center"/>
    </xf>
    <xf numFmtId="0" fontId="16" fillId="3" borderId="41" xfId="0" applyFont="1" applyFill="1" applyBorder="1" applyAlignment="1">
      <alignment horizontal="center"/>
    </xf>
    <xf numFmtId="0" fontId="15" fillId="5" borderId="34" xfId="2" applyFont="1" applyFill="1" applyBorder="1" applyAlignment="1">
      <alignment horizontal="left" wrapText="1"/>
    </xf>
    <xf numFmtId="0" fontId="15" fillId="5" borderId="21" xfId="2" applyFont="1" applyFill="1" applyBorder="1" applyAlignment="1">
      <alignment horizontal="left" wrapText="1"/>
    </xf>
    <xf numFmtId="0" fontId="15" fillId="5" borderId="22" xfId="2" applyFont="1" applyFill="1" applyBorder="1" applyAlignment="1">
      <alignment horizontal="left" wrapText="1"/>
    </xf>
    <xf numFmtId="0" fontId="15" fillId="0" borderId="24" xfId="2" applyFont="1" applyBorder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5" fillId="0" borderId="23" xfId="2" applyFont="1" applyBorder="1" applyAlignment="1">
      <alignment horizontal="left" vertical="top" wrapText="1"/>
    </xf>
    <xf numFmtId="0" fontId="15" fillId="0" borderId="33" xfId="2" applyFont="1" applyBorder="1" applyAlignment="1">
      <alignment horizontal="left" vertical="top" wrapText="1"/>
    </xf>
    <xf numFmtId="0" fontId="15" fillId="0" borderId="40" xfId="2" applyFont="1" applyBorder="1" applyAlignment="1">
      <alignment horizontal="left" vertical="top" wrapText="1"/>
    </xf>
    <xf numFmtId="0" fontId="15" fillId="0" borderId="41" xfId="2" applyFont="1" applyBorder="1" applyAlignment="1">
      <alignment horizontal="left" vertical="top" wrapText="1"/>
    </xf>
    <xf numFmtId="165" fontId="2" fillId="0" borderId="1" xfId="2" applyNumberFormat="1" applyBorder="1" applyAlignment="1">
      <alignment horizontal="center"/>
    </xf>
    <xf numFmtId="0" fontId="2" fillId="0" borderId="1" xfId="2" applyBorder="1" applyAlignment="1">
      <alignment horizontal="left"/>
    </xf>
    <xf numFmtId="0" fontId="11" fillId="0" borderId="1" xfId="2" applyFont="1" applyBorder="1" applyAlignment="1">
      <alignment horizontal="left" vertical="top" wrapText="1"/>
    </xf>
    <xf numFmtId="0" fontId="2" fillId="0" borderId="50" xfId="2" applyBorder="1" applyAlignment="1">
      <alignment horizontal="left"/>
    </xf>
    <xf numFmtId="0" fontId="2" fillId="0" borderId="10" xfId="2" applyBorder="1" applyAlignment="1">
      <alignment horizontal="left"/>
    </xf>
    <xf numFmtId="0" fontId="2" fillId="0" borderId="28" xfId="2" applyBorder="1" applyAlignment="1">
      <alignment horizontal="left"/>
    </xf>
  </cellXfs>
  <cellStyles count="7">
    <cellStyle name="Hyperlink 2" xfId="3" xr:uid="{00000000-0005-0000-0000-000000000000}"/>
    <cellStyle name="Hyperlink 2 2" xfId="5" xr:uid="{00000000-0005-0000-0000-000001000000}"/>
    <cellStyle name="Link" xfId="1" builtinId="8"/>
    <cellStyle name="Normal" xfId="0" builtinId="0"/>
    <cellStyle name="Normal 2" xfId="2" xr:uid="{00000000-0005-0000-0000-000004000000}"/>
    <cellStyle name="Normal 3" xfId="4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</xdr:colOff>
      <xdr:row>1</xdr:row>
      <xdr:rowOff>135254</xdr:rowOff>
    </xdr:from>
    <xdr:to>
      <xdr:col>12</xdr:col>
      <xdr:colOff>15240</xdr:colOff>
      <xdr:row>6</xdr:row>
      <xdr:rowOff>137160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30505" y="470534"/>
          <a:ext cx="6825615" cy="84010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Heldækkende repetitionskursus, dækkende ADR-kursusbevistypen:</a:t>
          </a:r>
        </a:p>
        <a:p>
          <a:pPr algn="ctr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Grundkursus  + tank,</a:t>
          </a:r>
        </a:p>
        <a:p>
          <a:pPr algn="ctr" rtl="0">
            <a:defRPr sz="1000"/>
          </a:pPr>
          <a:r>
            <a:rPr lang="da-DK" sz="14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planlagt afviklet over 3 dage. Lektionsfordeling 8 - 8 - 3</a:t>
          </a:r>
        </a:p>
        <a:p>
          <a:pPr algn="l" rtl="0">
            <a:defRPr sz="1000"/>
          </a:pPr>
          <a:endParaRPr lang="da-DK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590550</xdr:colOff>
      <xdr:row>6</xdr:row>
      <xdr:rowOff>152401</xdr:rowOff>
    </xdr:from>
    <xdr:to>
      <xdr:col>12</xdr:col>
      <xdr:colOff>0</xdr:colOff>
      <xdr:row>13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590550" y="1181101"/>
          <a:ext cx="10553700" cy="10477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repetitionskursus, dækkende: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 + tank.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i lektionerne kan frit tilrettelægges af instruktøren, ligesom vægtningen/tidsforbruget til de enkelte emner kan variere. Den samlede undervisningstid for hhv. grund og specialkursus må dog ikke fraviges</a:t>
          </a:r>
          <a:r>
            <a:rPr lang="da-D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twoCellAnchor>
  <xdr:twoCellAnchor>
    <xdr:from>
      <xdr:col>0</xdr:col>
      <xdr:colOff>598169</xdr:colOff>
      <xdr:row>13</xdr:row>
      <xdr:rowOff>17144</xdr:rowOff>
    </xdr:from>
    <xdr:to>
      <xdr:col>12</xdr:col>
      <xdr:colOff>0</xdr:colOff>
      <xdr:row>22</xdr:row>
      <xdr:rowOff>1904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598169" y="2245994"/>
          <a:ext cx="11050906" cy="152781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datoen ved dag 2 evt. 3.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Ellers dateres fortløbende.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alle dage. 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Alternativt tastes korrekt tidspunkt hver dag.</a:t>
          </a:r>
        </a:p>
        <a:p>
          <a:pPr algn="l" rtl="0">
            <a:defRPr sz="1000"/>
          </a:pPr>
          <a:endParaRPr lang="da-DK" sz="1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Bruges der flere instruktører (eksamensvagt), angives denne ved  eksamen i skemaet.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Oplysningerne overføres automatisk til: Anmeldelse!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130"/>
  <sheetViews>
    <sheetView showZeros="0" tabSelected="1" view="pageLayout" topLeftCell="A58" zoomScaleNormal="100" workbookViewId="0">
      <selection activeCell="M20" sqref="M20"/>
    </sheetView>
  </sheetViews>
  <sheetFormatPr defaultColWidth="9.140625" defaultRowHeight="12.75" x14ac:dyDescent="0.2"/>
  <cols>
    <col min="1" max="1" width="8.42578125" customWidth="1"/>
    <col min="2" max="2" width="11.7109375" customWidth="1"/>
    <col min="3" max="3" width="6.140625" bestFit="1" customWidth="1"/>
    <col min="4" max="4" width="4.140625" bestFit="1" customWidth="1"/>
    <col min="5" max="5" width="4.7109375" bestFit="1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58.28515625" customWidth="1"/>
    <col min="13" max="13" width="7.7109375" customWidth="1"/>
  </cols>
  <sheetData>
    <row r="1" spans="7:8" s="128" customFormat="1" x14ac:dyDescent="0.2"/>
    <row r="13" spans="7:8" x14ac:dyDescent="0.2">
      <c r="G13" s="1">
        <f>I24</f>
        <v>0.33333333333333331</v>
      </c>
      <c r="H13" s="1">
        <v>6.9444000000000005E-4</v>
      </c>
    </row>
    <row r="21" spans="2:12" x14ac:dyDescent="0.2">
      <c r="F21" s="1">
        <f>I23</f>
        <v>0</v>
      </c>
      <c r="G21" s="1">
        <f>G93</f>
        <v>0</v>
      </c>
      <c r="H21" s="1">
        <f>G87</f>
        <v>0</v>
      </c>
      <c r="I21" s="1" t="e">
        <f>#REF!</f>
        <v>#REF!</v>
      </c>
    </row>
    <row r="22" spans="2:12" ht="13.5" thickBot="1" x14ac:dyDescent="0.25"/>
    <row r="23" spans="2:12" ht="15" thickBot="1" x14ac:dyDescent="0.25">
      <c r="B23" s="184" t="s">
        <v>0</v>
      </c>
      <c r="C23" s="185"/>
      <c r="D23" s="185"/>
      <c r="E23" s="185"/>
      <c r="F23" s="185"/>
      <c r="G23" s="185"/>
      <c r="H23" s="186"/>
      <c r="I23" s="33"/>
      <c r="J23" s="34" t="s">
        <v>1</v>
      </c>
      <c r="K23" s="35"/>
      <c r="L23" s="36"/>
    </row>
    <row r="24" spans="2:12" ht="15" thickBot="1" x14ac:dyDescent="0.25">
      <c r="B24" s="187" t="s">
        <v>2</v>
      </c>
      <c r="C24" s="188"/>
      <c r="D24" s="188"/>
      <c r="E24" s="188"/>
      <c r="F24" s="188"/>
      <c r="G24" s="188"/>
      <c r="H24" s="189"/>
      <c r="I24" s="37">
        <v>0.33333333333333331</v>
      </c>
      <c r="J24" s="38" t="s">
        <v>3</v>
      </c>
      <c r="K24" s="39"/>
      <c r="L24" s="40"/>
    </row>
    <row r="25" spans="2:12" ht="15" thickBot="1" x14ac:dyDescent="0.25">
      <c r="B25" s="187" t="s">
        <v>4</v>
      </c>
      <c r="C25" s="188"/>
      <c r="D25" s="188"/>
      <c r="E25" s="188"/>
      <c r="F25" s="188"/>
      <c r="G25" s="188"/>
      <c r="H25" s="189"/>
      <c r="I25" s="41">
        <v>15</v>
      </c>
      <c r="J25" s="38" t="s">
        <v>5</v>
      </c>
      <c r="K25" s="39"/>
      <c r="L25" s="40"/>
    </row>
    <row r="26" spans="2:12" ht="15" thickBot="1" x14ac:dyDescent="0.25">
      <c r="B26" s="139" t="s">
        <v>6</v>
      </c>
      <c r="C26" s="140"/>
      <c r="D26" s="140"/>
      <c r="E26" s="140"/>
      <c r="F26" s="140"/>
      <c r="G26" s="140"/>
      <c r="H26" s="143"/>
      <c r="I26" s="41">
        <v>30</v>
      </c>
      <c r="J26" s="38" t="s">
        <v>5</v>
      </c>
      <c r="K26" s="39"/>
      <c r="L26" s="40"/>
    </row>
    <row r="27" spans="2:12" ht="15" thickBot="1" x14ac:dyDescent="0.25">
      <c r="B27" s="139" t="s">
        <v>7</v>
      </c>
      <c r="C27" s="140"/>
      <c r="D27" s="140"/>
      <c r="E27" s="140"/>
      <c r="F27" s="140"/>
      <c r="G27" s="141"/>
      <c r="H27" s="142"/>
      <c r="I27" s="42">
        <v>10</v>
      </c>
      <c r="J27" s="43" t="s">
        <v>5</v>
      </c>
      <c r="K27" s="44"/>
      <c r="L27" s="45"/>
    </row>
    <row r="28" spans="2:12" ht="15" thickBot="1" x14ac:dyDescent="0.25">
      <c r="B28" s="46" t="s">
        <v>8</v>
      </c>
      <c r="C28" s="47"/>
      <c r="D28" s="47"/>
      <c r="E28" s="47"/>
      <c r="F28" s="48"/>
      <c r="G28" s="149"/>
      <c r="H28" s="150"/>
      <c r="I28" s="150"/>
      <c r="J28" s="151"/>
      <c r="K28" s="212"/>
      <c r="L28" s="213"/>
    </row>
    <row r="29" spans="2:12" ht="15" thickBot="1" x14ac:dyDescent="0.25">
      <c r="B29" s="46" t="s">
        <v>9</v>
      </c>
      <c r="C29" s="47"/>
      <c r="D29" s="47"/>
      <c r="E29" s="47"/>
      <c r="F29" s="48"/>
      <c r="G29" s="149"/>
      <c r="H29" s="150"/>
      <c r="I29" s="150"/>
      <c r="J29" s="151"/>
      <c r="K29" s="214"/>
      <c r="L29" s="215"/>
    </row>
    <row r="30" spans="2:12" ht="15" thickBot="1" x14ac:dyDescent="0.25">
      <c r="B30" s="46" t="s">
        <v>10</v>
      </c>
      <c r="C30" s="47"/>
      <c r="D30" s="47"/>
      <c r="E30" s="47"/>
      <c r="F30" s="48"/>
      <c r="G30" s="149"/>
      <c r="H30" s="150"/>
      <c r="I30" s="150"/>
      <c r="J30" s="151"/>
      <c r="K30" s="214"/>
      <c r="L30" s="215"/>
    </row>
    <row r="31" spans="2:12" ht="15" thickBot="1" x14ac:dyDescent="0.25">
      <c r="B31" s="136" t="s">
        <v>11</v>
      </c>
      <c r="C31" s="49"/>
      <c r="D31" s="49"/>
      <c r="E31" s="49"/>
      <c r="F31" s="50"/>
      <c r="G31" s="149"/>
      <c r="H31" s="150"/>
      <c r="I31" s="150"/>
      <c r="J31" s="151"/>
      <c r="K31" s="214"/>
      <c r="L31" s="215"/>
    </row>
    <row r="32" spans="2:12" ht="15" thickBot="1" x14ac:dyDescent="0.25">
      <c r="B32" s="146" t="s">
        <v>12</v>
      </c>
      <c r="C32" s="147"/>
      <c r="D32" s="147"/>
      <c r="E32" s="147"/>
      <c r="F32" s="148"/>
      <c r="G32" s="149"/>
      <c r="H32" s="150"/>
      <c r="I32" s="150"/>
      <c r="J32" s="151"/>
      <c r="K32" s="214"/>
      <c r="L32" s="215"/>
    </row>
    <row r="33" spans="2:12" ht="15" thickBot="1" x14ac:dyDescent="0.25">
      <c r="B33" s="136" t="s">
        <v>13</v>
      </c>
      <c r="C33" s="49"/>
      <c r="D33" s="49"/>
      <c r="E33" s="49"/>
      <c r="F33" s="50"/>
      <c r="G33" s="149"/>
      <c r="H33" s="150"/>
      <c r="I33" s="150"/>
      <c r="J33" s="151"/>
      <c r="K33" s="214"/>
      <c r="L33" s="215"/>
    </row>
    <row r="34" spans="2:12" ht="15" thickBot="1" x14ac:dyDescent="0.25">
      <c r="B34" s="136" t="s">
        <v>14</v>
      </c>
      <c r="C34" s="49"/>
      <c r="D34" s="49"/>
      <c r="E34" s="49"/>
      <c r="F34" s="50"/>
      <c r="G34" s="149"/>
      <c r="H34" s="150"/>
      <c r="I34" s="150"/>
      <c r="J34" s="151"/>
      <c r="K34" s="214"/>
      <c r="L34" s="215"/>
    </row>
    <row r="35" spans="2:12" ht="15" thickBot="1" x14ac:dyDescent="0.25">
      <c r="B35" s="136" t="s">
        <v>15</v>
      </c>
      <c r="C35" s="49"/>
      <c r="D35" s="49"/>
      <c r="E35" s="49"/>
      <c r="F35" s="50"/>
      <c r="G35" s="149"/>
      <c r="H35" s="150"/>
      <c r="I35" s="150"/>
      <c r="J35" s="151"/>
      <c r="K35" s="214"/>
      <c r="L35" s="215"/>
    </row>
    <row r="36" spans="2:12" ht="15" thickBot="1" x14ac:dyDescent="0.25">
      <c r="B36" s="46" t="s">
        <v>16</v>
      </c>
      <c r="C36" s="47"/>
      <c r="D36" s="47"/>
      <c r="E36" s="47"/>
      <c r="F36" s="48"/>
      <c r="G36" s="149"/>
      <c r="H36" s="150"/>
      <c r="I36" s="150"/>
      <c r="J36" s="151"/>
      <c r="K36" s="216"/>
      <c r="L36" s="217"/>
    </row>
    <row r="37" spans="2:12" ht="15" thickBot="1" x14ac:dyDescent="0.25">
      <c r="B37" s="144" t="s">
        <v>17</v>
      </c>
      <c r="C37" s="145"/>
      <c r="D37" s="145"/>
      <c r="E37" s="145"/>
      <c r="F37" s="145"/>
      <c r="G37" s="149"/>
      <c r="H37" s="150"/>
      <c r="I37" s="150"/>
      <c r="J37" s="150"/>
      <c r="K37" s="150"/>
      <c r="L37" s="151"/>
    </row>
    <row r="38" spans="2:12" ht="15" thickBot="1" x14ac:dyDescent="0.25">
      <c r="B38" s="51" t="s">
        <v>18</v>
      </c>
      <c r="C38" s="52"/>
      <c r="D38" s="52"/>
      <c r="E38" s="52"/>
      <c r="F38" s="53"/>
      <c r="G38" s="54"/>
      <c r="H38" s="55" t="s">
        <v>19</v>
      </c>
      <c r="I38" s="53"/>
      <c r="J38" s="53"/>
      <c r="K38" s="56"/>
      <c r="L38" s="57"/>
    </row>
    <row r="39" spans="2:12" ht="15" thickBo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  <row r="40" spans="2:12" ht="15" thickBot="1" x14ac:dyDescent="0.25">
      <c r="B40" s="59" t="s">
        <v>20</v>
      </c>
      <c r="C40" s="60" t="s">
        <v>21</v>
      </c>
      <c r="D40" s="60" t="s">
        <v>22</v>
      </c>
      <c r="E40" s="60" t="s">
        <v>23</v>
      </c>
      <c r="F40" s="61" t="s">
        <v>24</v>
      </c>
      <c r="G40" s="62">
        <f>IF(I23&lt;&gt;" ",I23,0)</f>
        <v>0</v>
      </c>
      <c r="H40" s="63"/>
      <c r="I40" s="63"/>
      <c r="J40" s="63"/>
      <c r="K40" s="63"/>
      <c r="L40" s="64"/>
    </row>
    <row r="41" spans="2:12" ht="14.25" x14ac:dyDescent="0.2">
      <c r="B41" s="65">
        <f>I24</f>
        <v>0.33333333333333331</v>
      </c>
      <c r="C41" s="66">
        <f>G13+(H13*I25)</f>
        <v>0.34374993333333331</v>
      </c>
      <c r="D41" s="67">
        <f>I25</f>
        <v>15</v>
      </c>
      <c r="E41" s="68"/>
      <c r="F41" s="197" t="s">
        <v>25</v>
      </c>
      <c r="G41" s="198"/>
      <c r="H41" s="198"/>
      <c r="I41" s="198"/>
      <c r="J41" s="198"/>
      <c r="K41" s="198"/>
      <c r="L41" s="199"/>
    </row>
    <row r="42" spans="2:12" ht="12.75" customHeight="1" x14ac:dyDescent="0.2">
      <c r="B42" s="154">
        <f>C41</f>
        <v>0.34374993333333331</v>
      </c>
      <c r="C42" s="152">
        <f>B42+(45*H13)</f>
        <v>0.37499973333333331</v>
      </c>
      <c r="D42" s="159">
        <v>45</v>
      </c>
      <c r="E42" s="159">
        <v>1</v>
      </c>
      <c r="F42" s="200" t="s">
        <v>26</v>
      </c>
      <c r="G42" s="201"/>
      <c r="H42" s="201"/>
      <c r="I42" s="201"/>
      <c r="J42" s="201"/>
      <c r="K42" s="201"/>
      <c r="L42" s="202"/>
    </row>
    <row r="43" spans="2:12" ht="12.75" customHeight="1" x14ac:dyDescent="0.2">
      <c r="B43" s="155"/>
      <c r="C43" s="153"/>
      <c r="D43" s="190"/>
      <c r="E43" s="160"/>
      <c r="F43" s="191" t="s">
        <v>27</v>
      </c>
      <c r="G43" s="192"/>
      <c r="H43" s="192"/>
      <c r="I43" s="192"/>
      <c r="J43" s="192"/>
      <c r="K43" s="192"/>
      <c r="L43" s="193"/>
    </row>
    <row r="44" spans="2:12" ht="12.75" customHeight="1" x14ac:dyDescent="0.2">
      <c r="B44" s="69">
        <f>C42</f>
        <v>0.37499973333333331</v>
      </c>
      <c r="C44" s="70">
        <f>B44+(D44*H13)</f>
        <v>0.38194413333333332</v>
      </c>
      <c r="D44" s="71">
        <f>$I$27</f>
        <v>10</v>
      </c>
      <c r="E44" s="72"/>
      <c r="F44" s="194" t="s">
        <v>28</v>
      </c>
      <c r="G44" s="195"/>
      <c r="H44" s="195"/>
      <c r="I44" s="195"/>
      <c r="J44" s="195"/>
      <c r="K44" s="195"/>
      <c r="L44" s="196"/>
    </row>
    <row r="45" spans="2:12" ht="12.75" customHeight="1" x14ac:dyDescent="0.2">
      <c r="B45" s="154">
        <f>C44</f>
        <v>0.38194413333333332</v>
      </c>
      <c r="C45" s="152">
        <f>B45+(45*$H$13)</f>
        <v>0.41319393333333332</v>
      </c>
      <c r="D45" s="190">
        <v>45</v>
      </c>
      <c r="E45" s="159">
        <v>2</v>
      </c>
      <c r="F45" s="221" t="s">
        <v>29</v>
      </c>
      <c r="G45" s="222"/>
      <c r="H45" s="222"/>
      <c r="I45" s="222"/>
      <c r="J45" s="222"/>
      <c r="K45" s="222"/>
      <c r="L45" s="223"/>
    </row>
    <row r="46" spans="2:12" ht="12.75" customHeight="1" x14ac:dyDescent="0.2">
      <c r="B46" s="155"/>
      <c r="C46" s="153"/>
      <c r="D46" s="160"/>
      <c r="E46" s="160"/>
      <c r="F46" s="191" t="s">
        <v>30</v>
      </c>
      <c r="G46" s="192"/>
      <c r="H46" s="192"/>
      <c r="I46" s="192"/>
      <c r="J46" s="192"/>
      <c r="K46" s="192"/>
      <c r="L46" s="193"/>
    </row>
    <row r="47" spans="2:12" ht="14.25" x14ac:dyDescent="0.2">
      <c r="B47" s="73">
        <f>C45</f>
        <v>0.41319393333333332</v>
      </c>
      <c r="C47" s="74">
        <f>B47+(D47*H13)</f>
        <v>0.42013833333333334</v>
      </c>
      <c r="D47" s="71">
        <f>$I$27</f>
        <v>10</v>
      </c>
      <c r="E47" s="75"/>
      <c r="F47" s="194" t="s">
        <v>28</v>
      </c>
      <c r="G47" s="195"/>
      <c r="H47" s="195"/>
      <c r="I47" s="195"/>
      <c r="J47" s="195"/>
      <c r="K47" s="195"/>
      <c r="L47" s="196"/>
    </row>
    <row r="48" spans="2:12" ht="12.75" customHeight="1" x14ac:dyDescent="0.2">
      <c r="B48" s="154">
        <f>C47</f>
        <v>0.42013833333333334</v>
      </c>
      <c r="C48" s="152">
        <f>B48+(45*H13)</f>
        <v>0.45138813333333333</v>
      </c>
      <c r="D48" s="159">
        <v>45</v>
      </c>
      <c r="E48" s="159">
        <v>3</v>
      </c>
      <c r="F48" s="200" t="s">
        <v>31</v>
      </c>
      <c r="G48" s="201"/>
      <c r="H48" s="201"/>
      <c r="I48" s="201"/>
      <c r="J48" s="201"/>
      <c r="K48" s="201"/>
      <c r="L48" s="202"/>
    </row>
    <row r="49" spans="2:12" ht="12.75" customHeight="1" x14ac:dyDescent="0.2">
      <c r="B49" s="155"/>
      <c r="C49" s="153"/>
      <c r="D49" s="160"/>
      <c r="E49" s="160"/>
      <c r="F49" s="191" t="s">
        <v>32</v>
      </c>
      <c r="G49" s="192"/>
      <c r="H49" s="192"/>
      <c r="I49" s="192"/>
      <c r="J49" s="192"/>
      <c r="K49" s="192"/>
      <c r="L49" s="193"/>
    </row>
    <row r="50" spans="2:12" ht="12.75" customHeight="1" x14ac:dyDescent="0.2">
      <c r="B50" s="69">
        <f>C48</f>
        <v>0.45138813333333333</v>
      </c>
      <c r="C50" s="76">
        <f>B50+(D50*H13)</f>
        <v>0.45833253333333335</v>
      </c>
      <c r="D50" s="71">
        <f>$I$27</f>
        <v>10</v>
      </c>
      <c r="E50" s="133"/>
      <c r="F50" s="194" t="s">
        <v>28</v>
      </c>
      <c r="G50" s="195"/>
      <c r="H50" s="195"/>
      <c r="I50" s="195"/>
      <c r="J50" s="195"/>
      <c r="K50" s="195"/>
      <c r="L50" s="196"/>
    </row>
    <row r="51" spans="2:12" ht="12.75" customHeight="1" x14ac:dyDescent="0.2">
      <c r="B51" s="154">
        <f>C50</f>
        <v>0.45833253333333335</v>
      </c>
      <c r="C51" s="152">
        <f>B51+(45*H13)</f>
        <v>0.48958233333333334</v>
      </c>
      <c r="D51" s="159">
        <v>45</v>
      </c>
      <c r="E51" s="159">
        <v>4</v>
      </c>
      <c r="F51" s="221" t="s">
        <v>33</v>
      </c>
      <c r="G51" s="222"/>
      <c r="H51" s="222"/>
      <c r="I51" s="222"/>
      <c r="J51" s="222"/>
      <c r="K51" s="222"/>
      <c r="L51" s="223"/>
    </row>
    <row r="52" spans="2:12" ht="12.75" customHeight="1" x14ac:dyDescent="0.2">
      <c r="B52" s="155"/>
      <c r="C52" s="153"/>
      <c r="D52" s="160"/>
      <c r="E52" s="160"/>
      <c r="F52" s="191" t="s">
        <v>34</v>
      </c>
      <c r="G52" s="192"/>
      <c r="H52" s="192"/>
      <c r="I52" s="192"/>
      <c r="J52" s="192"/>
      <c r="K52" s="192"/>
      <c r="L52" s="193"/>
    </row>
    <row r="53" spans="2:12" ht="14.25" x14ac:dyDescent="0.2">
      <c r="B53" s="73">
        <f>C51</f>
        <v>0.48958233333333334</v>
      </c>
      <c r="C53" s="74">
        <f>B53+(I26*H13)</f>
        <v>0.51041553333333334</v>
      </c>
      <c r="D53" s="71">
        <f>$I$26</f>
        <v>30</v>
      </c>
      <c r="E53" s="75"/>
      <c r="F53" s="194" t="s">
        <v>35</v>
      </c>
      <c r="G53" s="195"/>
      <c r="H53" s="195"/>
      <c r="I53" s="195"/>
      <c r="J53" s="195"/>
      <c r="K53" s="195"/>
      <c r="L53" s="196"/>
    </row>
    <row r="54" spans="2:12" ht="12.75" customHeight="1" x14ac:dyDescent="0.2">
      <c r="B54" s="154">
        <f>C53</f>
        <v>0.51041553333333334</v>
      </c>
      <c r="C54" s="152">
        <f>B54+(45*H13)</f>
        <v>0.54166533333333333</v>
      </c>
      <c r="D54" s="159">
        <v>45</v>
      </c>
      <c r="E54" s="159">
        <v>5</v>
      </c>
      <c r="F54" s="200" t="s">
        <v>36</v>
      </c>
      <c r="G54" s="201"/>
      <c r="H54" s="201"/>
      <c r="I54" s="201"/>
      <c r="J54" s="201"/>
      <c r="K54" s="201"/>
      <c r="L54" s="202"/>
    </row>
    <row r="55" spans="2:12" ht="12.75" customHeight="1" x14ac:dyDescent="0.2">
      <c r="B55" s="155"/>
      <c r="C55" s="153"/>
      <c r="D55" s="160"/>
      <c r="E55" s="160"/>
      <c r="F55" s="191" t="s">
        <v>37</v>
      </c>
      <c r="G55" s="192"/>
      <c r="H55" s="192"/>
      <c r="I55" s="192"/>
      <c r="J55" s="192"/>
      <c r="K55" s="192"/>
      <c r="L55" s="193"/>
    </row>
    <row r="56" spans="2:12" ht="12.75" customHeight="1" x14ac:dyDescent="0.2">
      <c r="B56" s="69">
        <f>C54</f>
        <v>0.54166533333333333</v>
      </c>
      <c r="C56" s="76">
        <f>B56+(D56*H13)</f>
        <v>0.54860973333333329</v>
      </c>
      <c r="D56" s="71">
        <f>$I$27</f>
        <v>10</v>
      </c>
      <c r="E56" s="133"/>
      <c r="F56" s="194" t="s">
        <v>28</v>
      </c>
      <c r="G56" s="195"/>
      <c r="H56" s="195"/>
      <c r="I56" s="195"/>
      <c r="J56" s="195"/>
      <c r="K56" s="195"/>
      <c r="L56" s="196"/>
    </row>
    <row r="57" spans="2:12" ht="12.75" customHeight="1" x14ac:dyDescent="0.2">
      <c r="B57" s="154">
        <f>C56</f>
        <v>0.54860973333333329</v>
      </c>
      <c r="C57" s="152">
        <f>B57+(45*H13)</f>
        <v>0.57985953333333329</v>
      </c>
      <c r="D57" s="159">
        <v>45</v>
      </c>
      <c r="E57" s="159">
        <v>6</v>
      </c>
      <c r="F57" s="221" t="s">
        <v>38</v>
      </c>
      <c r="G57" s="222"/>
      <c r="H57" s="222"/>
      <c r="I57" s="222"/>
      <c r="J57" s="222"/>
      <c r="K57" s="222"/>
      <c r="L57" s="223"/>
    </row>
    <row r="58" spans="2:12" ht="12.75" customHeight="1" x14ac:dyDescent="0.2">
      <c r="B58" s="155"/>
      <c r="C58" s="153"/>
      <c r="D58" s="160"/>
      <c r="E58" s="160"/>
      <c r="F58" s="191" t="s">
        <v>39</v>
      </c>
      <c r="G58" s="192"/>
      <c r="H58" s="192"/>
      <c r="I58" s="192"/>
      <c r="J58" s="192"/>
      <c r="K58" s="192"/>
      <c r="L58" s="193"/>
    </row>
    <row r="59" spans="2:12" ht="14.25" x14ac:dyDescent="0.2">
      <c r="B59" s="73">
        <f>C57</f>
        <v>0.57985953333333329</v>
      </c>
      <c r="C59" s="74">
        <f>B59+(D59*H13)</f>
        <v>0.58680393333333325</v>
      </c>
      <c r="D59" s="71">
        <f>$I$27</f>
        <v>10</v>
      </c>
      <c r="E59" s="75"/>
      <c r="F59" s="194" t="s">
        <v>28</v>
      </c>
      <c r="G59" s="195"/>
      <c r="H59" s="195"/>
      <c r="I59" s="195"/>
      <c r="J59" s="195"/>
      <c r="K59" s="195"/>
      <c r="L59" s="196"/>
    </row>
    <row r="60" spans="2:12" ht="12.75" customHeight="1" x14ac:dyDescent="0.2">
      <c r="B60" s="154">
        <f>C59</f>
        <v>0.58680393333333325</v>
      </c>
      <c r="C60" s="152">
        <f>B60+(45*H13)</f>
        <v>0.61805373333333324</v>
      </c>
      <c r="D60" s="159">
        <v>45</v>
      </c>
      <c r="E60" s="159">
        <v>7</v>
      </c>
      <c r="F60" s="200" t="s">
        <v>40</v>
      </c>
      <c r="G60" s="201"/>
      <c r="H60" s="201"/>
      <c r="I60" s="201"/>
      <c r="J60" s="201"/>
      <c r="K60" s="201"/>
      <c r="L60" s="202"/>
    </row>
    <row r="61" spans="2:12" ht="22.15" customHeight="1" x14ac:dyDescent="0.2">
      <c r="B61" s="155"/>
      <c r="C61" s="153"/>
      <c r="D61" s="160"/>
      <c r="E61" s="160"/>
      <c r="F61" s="221" t="s">
        <v>41</v>
      </c>
      <c r="G61" s="222"/>
      <c r="H61" s="222"/>
      <c r="I61" s="222"/>
      <c r="J61" s="222"/>
      <c r="K61" s="222"/>
      <c r="L61" s="223"/>
    </row>
    <row r="62" spans="2:12" ht="12.75" customHeight="1" x14ac:dyDescent="0.2">
      <c r="B62" s="69">
        <f>C60</f>
        <v>0.61805373333333324</v>
      </c>
      <c r="C62" s="76">
        <f>B62+(D62*H13)</f>
        <v>0.62499813333333321</v>
      </c>
      <c r="D62" s="71">
        <f>$I$27</f>
        <v>10</v>
      </c>
      <c r="E62" s="133"/>
      <c r="F62" s="194" t="s">
        <v>28</v>
      </c>
      <c r="G62" s="195"/>
      <c r="H62" s="195"/>
      <c r="I62" s="195"/>
      <c r="J62" s="195"/>
      <c r="K62" s="195"/>
      <c r="L62" s="196"/>
    </row>
    <row r="63" spans="2:12" ht="12.75" customHeight="1" x14ac:dyDescent="0.2">
      <c r="B63" s="154">
        <f>C62</f>
        <v>0.62499813333333321</v>
      </c>
      <c r="C63" s="152">
        <f>B63+(45*H13)</f>
        <v>0.6562479333333332</v>
      </c>
      <c r="D63" s="159">
        <v>45</v>
      </c>
      <c r="E63" s="159">
        <v>8</v>
      </c>
      <c r="F63" s="200" t="s">
        <v>42</v>
      </c>
      <c r="G63" s="201"/>
      <c r="H63" s="201"/>
      <c r="I63" s="201"/>
      <c r="J63" s="201"/>
      <c r="K63" s="201"/>
      <c r="L63" s="202"/>
    </row>
    <row r="64" spans="2:12" ht="13.5" customHeight="1" thickBot="1" x14ac:dyDescent="0.25">
      <c r="B64" s="177"/>
      <c r="C64" s="178"/>
      <c r="D64" s="162"/>
      <c r="E64" s="162"/>
      <c r="F64" s="224" t="s">
        <v>43</v>
      </c>
      <c r="G64" s="225"/>
      <c r="H64" s="225"/>
      <c r="I64" s="225"/>
      <c r="J64" s="225"/>
      <c r="K64" s="225"/>
      <c r="L64" s="226"/>
    </row>
    <row r="65" spans="2:20" ht="14.25" x14ac:dyDescent="0.2">
      <c r="B65" s="77"/>
      <c r="C65" s="77"/>
      <c r="D65" s="78"/>
      <c r="E65" s="78"/>
      <c r="F65" s="79"/>
      <c r="G65" s="79"/>
      <c r="H65" s="79"/>
      <c r="I65" s="79"/>
      <c r="J65" s="79"/>
      <c r="K65" s="79"/>
      <c r="L65" s="79"/>
    </row>
    <row r="66" spans="2:20" ht="15" thickBot="1" x14ac:dyDescent="0.25"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</row>
    <row r="67" spans="2:20" ht="14.25" x14ac:dyDescent="0.2">
      <c r="B67" s="59" t="s">
        <v>20</v>
      </c>
      <c r="C67" s="60" t="s">
        <v>21</v>
      </c>
      <c r="D67" s="60" t="s">
        <v>22</v>
      </c>
      <c r="E67" s="60" t="s">
        <v>23</v>
      </c>
      <c r="F67" s="80" t="s">
        <v>44</v>
      </c>
      <c r="G67" s="81">
        <f>IF(I23&lt;&gt;0,G40+1,0)</f>
        <v>0</v>
      </c>
      <c r="H67" s="82"/>
      <c r="I67" s="82"/>
      <c r="J67" s="82"/>
      <c r="K67" s="82"/>
      <c r="L67" s="83"/>
    </row>
    <row r="68" spans="2:20" ht="12.75" customHeight="1" x14ac:dyDescent="0.2">
      <c r="B68" s="183">
        <f>I24</f>
        <v>0.33333333333333331</v>
      </c>
      <c r="C68" s="152">
        <f>B68+(45*H13)</f>
        <v>0.36458313333333331</v>
      </c>
      <c r="D68" s="159">
        <v>45</v>
      </c>
      <c r="E68" s="156">
        <v>9</v>
      </c>
      <c r="F68" s="84" t="s">
        <v>45</v>
      </c>
      <c r="G68" s="84"/>
      <c r="H68" s="84"/>
      <c r="I68" s="84"/>
      <c r="J68" s="84"/>
      <c r="K68" s="84"/>
      <c r="L68" s="85"/>
      <c r="N68" s="8"/>
      <c r="O68" s="8"/>
      <c r="P68" s="8"/>
      <c r="Q68" s="8"/>
      <c r="R68" s="8"/>
      <c r="S68" s="8"/>
      <c r="T68" s="8"/>
    </row>
    <row r="69" spans="2:20" ht="12.75" customHeight="1" x14ac:dyDescent="0.2">
      <c r="B69" s="180"/>
      <c r="C69" s="153"/>
      <c r="D69" s="160"/>
      <c r="E69" s="156"/>
      <c r="F69" s="84" t="s">
        <v>46</v>
      </c>
      <c r="G69" s="84"/>
      <c r="H69" s="84"/>
      <c r="I69" s="84"/>
      <c r="J69" s="84"/>
      <c r="K69" s="84"/>
      <c r="L69" s="85"/>
      <c r="N69" s="8"/>
      <c r="O69" s="8"/>
      <c r="P69" s="8"/>
      <c r="Q69" s="8"/>
      <c r="R69" s="8"/>
      <c r="S69" s="8"/>
      <c r="T69" s="8"/>
    </row>
    <row r="70" spans="2:20" ht="15" thickBot="1" x14ac:dyDescent="0.25">
      <c r="B70" s="86">
        <f>C68</f>
        <v>0.36458313333333331</v>
      </c>
      <c r="C70" s="76">
        <f>B70+(D70*H13)</f>
        <v>0.37152753333333333</v>
      </c>
      <c r="D70" s="71">
        <f>$I$27</f>
        <v>10</v>
      </c>
      <c r="E70" s="133"/>
      <c r="F70" s="194" t="s">
        <v>28</v>
      </c>
      <c r="G70" s="195"/>
      <c r="H70" s="195"/>
      <c r="I70" s="195"/>
      <c r="J70" s="195"/>
      <c r="K70" s="195"/>
      <c r="L70" s="196"/>
      <c r="N70" s="9"/>
      <c r="O70" s="9"/>
      <c r="P70" s="9"/>
      <c r="Q70" s="9"/>
      <c r="R70" s="9"/>
      <c r="S70" s="9"/>
      <c r="T70" s="9"/>
    </row>
    <row r="71" spans="2:20" ht="12.75" customHeight="1" x14ac:dyDescent="0.2">
      <c r="B71" s="154">
        <f>C70</f>
        <v>0.37152753333333333</v>
      </c>
      <c r="C71" s="152">
        <f>B71+(45*$H$13)</f>
        <v>0.40277733333333332</v>
      </c>
      <c r="D71" s="159">
        <v>45</v>
      </c>
      <c r="E71" s="157">
        <v>10</v>
      </c>
      <c r="F71" s="87" t="s">
        <v>47</v>
      </c>
      <c r="G71" s="88" t="s">
        <v>48</v>
      </c>
      <c r="H71" s="88"/>
      <c r="I71" s="88"/>
      <c r="J71" s="88"/>
      <c r="K71" s="88"/>
      <c r="L71" s="89"/>
      <c r="N71" s="8"/>
      <c r="O71" s="8"/>
      <c r="P71" s="8"/>
      <c r="Q71" s="8"/>
      <c r="R71" s="8"/>
      <c r="S71" s="8"/>
      <c r="T71" s="8"/>
    </row>
    <row r="72" spans="2:20" ht="12.75" customHeight="1" x14ac:dyDescent="0.2">
      <c r="B72" s="155"/>
      <c r="C72" s="153"/>
      <c r="D72" s="160"/>
      <c r="E72" s="157"/>
      <c r="F72" s="90" t="s">
        <v>49</v>
      </c>
      <c r="G72" s="91"/>
      <c r="H72" s="91"/>
      <c r="I72" s="91"/>
      <c r="J72" s="91"/>
      <c r="K72" s="91"/>
      <c r="L72" s="92"/>
      <c r="N72" s="8"/>
      <c r="O72" s="8"/>
      <c r="P72" s="8"/>
      <c r="Q72" s="8"/>
      <c r="R72" s="8"/>
      <c r="S72" s="8"/>
      <c r="T72" s="8"/>
    </row>
    <row r="73" spans="2:20" ht="14.25" x14ac:dyDescent="0.2">
      <c r="B73" s="73">
        <f>C71</f>
        <v>0.40277733333333332</v>
      </c>
      <c r="C73" s="74">
        <f>B73+(D73*H13)</f>
        <v>0.40972173333333334</v>
      </c>
      <c r="D73" s="71">
        <f>$I$27</f>
        <v>10</v>
      </c>
      <c r="E73" s="75"/>
      <c r="F73" s="194" t="s">
        <v>28</v>
      </c>
      <c r="G73" s="195"/>
      <c r="H73" s="195"/>
      <c r="I73" s="195"/>
      <c r="J73" s="195"/>
      <c r="K73" s="195"/>
      <c r="L73" s="196"/>
      <c r="N73" s="9"/>
      <c r="O73" s="9"/>
      <c r="P73" s="9"/>
      <c r="Q73" s="9"/>
      <c r="R73" s="9"/>
      <c r="S73" s="9"/>
      <c r="T73" s="9"/>
    </row>
    <row r="74" spans="2:20" ht="12.75" customHeight="1" x14ac:dyDescent="0.2">
      <c r="B74" s="154">
        <f>C73</f>
        <v>0.40972173333333334</v>
      </c>
      <c r="C74" s="152">
        <f>B74+(45*H13)</f>
        <v>0.44097153333333333</v>
      </c>
      <c r="D74" s="159">
        <v>45</v>
      </c>
      <c r="E74" s="157">
        <v>11</v>
      </c>
      <c r="F74" s="200" t="s">
        <v>50</v>
      </c>
      <c r="G74" s="201"/>
      <c r="H74" s="201"/>
      <c r="I74" s="201"/>
      <c r="J74" s="201"/>
      <c r="K74" s="201"/>
      <c r="L74" s="202"/>
      <c r="N74" s="8"/>
      <c r="O74" s="8"/>
      <c r="P74" s="8"/>
      <c r="Q74" s="8"/>
      <c r="R74" s="8"/>
      <c r="S74" s="8"/>
      <c r="T74" s="8"/>
    </row>
    <row r="75" spans="2:20" ht="16.899999999999999" customHeight="1" x14ac:dyDescent="0.2">
      <c r="B75" s="155"/>
      <c r="C75" s="153"/>
      <c r="D75" s="160"/>
      <c r="E75" s="157"/>
      <c r="F75" s="191"/>
      <c r="G75" s="192"/>
      <c r="H75" s="192"/>
      <c r="I75" s="192"/>
      <c r="J75" s="192"/>
      <c r="K75" s="192"/>
      <c r="L75" s="193"/>
      <c r="N75" s="8"/>
      <c r="O75" s="8"/>
      <c r="P75" s="8"/>
      <c r="Q75" s="8"/>
      <c r="R75" s="8"/>
      <c r="S75" s="8"/>
      <c r="T75" s="8"/>
    </row>
    <row r="76" spans="2:20" ht="14.25" x14ac:dyDescent="0.2">
      <c r="B76" s="69">
        <f>C74</f>
        <v>0.44097153333333333</v>
      </c>
      <c r="C76" s="76">
        <f>B76+(D76*H13)</f>
        <v>0.44791593333333335</v>
      </c>
      <c r="D76" s="71">
        <f>$I$27</f>
        <v>10</v>
      </c>
      <c r="E76" s="133"/>
      <c r="F76" s="194" t="s">
        <v>28</v>
      </c>
      <c r="G76" s="195"/>
      <c r="H76" s="195"/>
      <c r="I76" s="195"/>
      <c r="J76" s="195"/>
      <c r="K76" s="195"/>
      <c r="L76" s="196"/>
      <c r="N76" s="4"/>
    </row>
    <row r="77" spans="2:20" ht="14.25" x14ac:dyDescent="0.2">
      <c r="B77" s="154">
        <f>C76</f>
        <v>0.44791593333333335</v>
      </c>
      <c r="C77" s="152">
        <f>B77+(45*H13)</f>
        <v>0.47916573333333334</v>
      </c>
      <c r="D77" s="159">
        <v>45</v>
      </c>
      <c r="E77" s="157">
        <v>12</v>
      </c>
      <c r="F77" s="84" t="s">
        <v>51</v>
      </c>
      <c r="G77" s="84"/>
      <c r="H77" s="84"/>
      <c r="I77" s="84"/>
      <c r="J77" s="84"/>
      <c r="K77" s="84"/>
      <c r="L77" s="85"/>
      <c r="N77" s="2"/>
    </row>
    <row r="78" spans="2:20" ht="12.75" customHeight="1" x14ac:dyDescent="0.2">
      <c r="B78" s="155"/>
      <c r="C78" s="153"/>
      <c r="D78" s="160"/>
      <c r="E78" s="157"/>
      <c r="F78" s="84" t="s">
        <v>52</v>
      </c>
      <c r="G78" s="84"/>
      <c r="H78" s="84"/>
      <c r="I78" s="84"/>
      <c r="J78" s="84"/>
      <c r="K78" s="84"/>
      <c r="L78" s="85"/>
      <c r="N78" s="2"/>
    </row>
    <row r="79" spans="2:20" ht="15" thickBot="1" x14ac:dyDescent="0.25">
      <c r="B79" s="129">
        <f>C77</f>
        <v>0.47916573333333334</v>
      </c>
      <c r="C79" s="131">
        <f>B79+(I26*H13)</f>
        <v>0.49999893333333334</v>
      </c>
      <c r="D79" s="71">
        <f>$I$26</f>
        <v>30</v>
      </c>
      <c r="E79" s="93"/>
      <c r="F79" s="218" t="s">
        <v>35</v>
      </c>
      <c r="G79" s="219"/>
      <c r="H79" s="219"/>
      <c r="I79" s="219"/>
      <c r="J79" s="219"/>
      <c r="K79" s="219"/>
      <c r="L79" s="220"/>
    </row>
    <row r="80" spans="2:20" ht="12.75" customHeight="1" x14ac:dyDescent="0.2">
      <c r="B80" s="182">
        <f>C79</f>
        <v>0.49999893333333334</v>
      </c>
      <c r="C80" s="181">
        <f>B80+(45*H13)</f>
        <v>0.53124873333333333</v>
      </c>
      <c r="D80" s="164">
        <v>45</v>
      </c>
      <c r="E80" s="161">
        <v>13</v>
      </c>
      <c r="F80" s="203" t="s">
        <v>53</v>
      </c>
      <c r="G80" s="204"/>
      <c r="H80" s="204"/>
      <c r="I80" s="204"/>
      <c r="J80" s="204"/>
      <c r="K80" s="204"/>
      <c r="L80" s="205"/>
      <c r="N80" s="3"/>
    </row>
    <row r="81" spans="2:14" ht="12.75" customHeight="1" x14ac:dyDescent="0.2">
      <c r="B81" s="155"/>
      <c r="C81" s="153"/>
      <c r="D81" s="160"/>
      <c r="E81" s="156"/>
      <c r="F81" s="206" t="s">
        <v>54</v>
      </c>
      <c r="G81" s="207"/>
      <c r="H81" s="207"/>
      <c r="I81" s="207"/>
      <c r="J81" s="207"/>
      <c r="K81" s="207"/>
      <c r="L81" s="208"/>
    </row>
    <row r="82" spans="2:14" ht="14.25" x14ac:dyDescent="0.2">
      <c r="B82" s="69">
        <f>C80</f>
        <v>0.53124873333333333</v>
      </c>
      <c r="C82" s="76">
        <f>B82+(D82*H13)</f>
        <v>0.5381931333333333</v>
      </c>
      <c r="D82" s="71">
        <f>$I$27</f>
        <v>10</v>
      </c>
      <c r="E82" s="133"/>
      <c r="F82" s="194" t="s">
        <v>28</v>
      </c>
      <c r="G82" s="195"/>
      <c r="H82" s="195"/>
      <c r="I82" s="195"/>
      <c r="J82" s="195"/>
      <c r="K82" s="195"/>
      <c r="L82" s="196"/>
    </row>
    <row r="83" spans="2:14" ht="12.75" customHeight="1" x14ac:dyDescent="0.2">
      <c r="B83" s="154">
        <f>C82</f>
        <v>0.5381931333333333</v>
      </c>
      <c r="C83" s="152">
        <f>B83+(45*H13)</f>
        <v>0.56944293333333329</v>
      </c>
      <c r="D83" s="159">
        <v>45</v>
      </c>
      <c r="E83" s="156">
        <v>14</v>
      </c>
      <c r="F83" s="203" t="s">
        <v>55</v>
      </c>
      <c r="G83" s="204"/>
      <c r="H83" s="204"/>
      <c r="I83" s="204"/>
      <c r="J83" s="204"/>
      <c r="K83" s="204"/>
      <c r="L83" s="205"/>
    </row>
    <row r="84" spans="2:14" ht="12.75" customHeight="1" x14ac:dyDescent="0.2">
      <c r="B84" s="155"/>
      <c r="C84" s="153"/>
      <c r="D84" s="160"/>
      <c r="E84" s="156"/>
      <c r="F84" s="206" t="s">
        <v>56</v>
      </c>
      <c r="G84" s="207"/>
      <c r="H84" s="207"/>
      <c r="I84" s="207"/>
      <c r="J84" s="207"/>
      <c r="K84" s="207"/>
      <c r="L84" s="208"/>
    </row>
    <row r="85" spans="2:14" ht="14.25" x14ac:dyDescent="0.2">
      <c r="B85" s="73">
        <f>C83</f>
        <v>0.56944293333333329</v>
      </c>
      <c r="C85" s="74">
        <f>B85+(D85*H13)</f>
        <v>0.57638733333333325</v>
      </c>
      <c r="D85" s="71">
        <f>$I$27</f>
        <v>10</v>
      </c>
      <c r="E85" s="75"/>
      <c r="F85" s="194" t="s">
        <v>28</v>
      </c>
      <c r="G85" s="195"/>
      <c r="H85" s="195"/>
      <c r="I85" s="195"/>
      <c r="J85" s="195"/>
      <c r="K85" s="195"/>
      <c r="L85" s="196"/>
    </row>
    <row r="86" spans="2:14" ht="12.75" customHeight="1" x14ac:dyDescent="0.2">
      <c r="B86" s="154">
        <f>C85</f>
        <v>0.57638733333333325</v>
      </c>
      <c r="C86" s="152">
        <f>B86+(45*H13)</f>
        <v>0.60763713333333325</v>
      </c>
      <c r="D86" s="159">
        <v>45</v>
      </c>
      <c r="E86" s="156">
        <v>15</v>
      </c>
      <c r="F86" s="209" t="s">
        <v>57</v>
      </c>
      <c r="G86" s="210"/>
      <c r="H86" s="210"/>
      <c r="I86" s="210"/>
      <c r="J86" s="210"/>
      <c r="K86" s="210"/>
      <c r="L86" s="211"/>
      <c r="N86" s="2"/>
    </row>
    <row r="87" spans="2:14" ht="14.25" x14ac:dyDescent="0.2">
      <c r="B87" s="155"/>
      <c r="C87" s="153"/>
      <c r="D87" s="160"/>
      <c r="E87" s="156"/>
      <c r="F87" s="206"/>
      <c r="G87" s="207"/>
      <c r="H87" s="207"/>
      <c r="I87" s="207"/>
      <c r="J87" s="207"/>
      <c r="K87" s="207"/>
      <c r="L87" s="208"/>
      <c r="N87" s="2"/>
    </row>
    <row r="88" spans="2:14" ht="14.25" x14ac:dyDescent="0.2">
      <c r="B88" s="69">
        <f>C86</f>
        <v>0.60763713333333325</v>
      </c>
      <c r="C88" s="76">
        <f>B88+(D88*H13)</f>
        <v>0.61458153333333321</v>
      </c>
      <c r="D88" s="71">
        <f>$I$27</f>
        <v>10</v>
      </c>
      <c r="E88" s="133"/>
      <c r="F88" s="194" t="s">
        <v>28</v>
      </c>
      <c r="G88" s="195"/>
      <c r="H88" s="195"/>
      <c r="I88" s="195"/>
      <c r="J88" s="195"/>
      <c r="K88" s="195"/>
      <c r="L88" s="196"/>
      <c r="N88" s="2"/>
    </row>
    <row r="89" spans="2:14" ht="12.75" customHeight="1" x14ac:dyDescent="0.2">
      <c r="B89" s="154">
        <f>C88</f>
        <v>0.61458153333333321</v>
      </c>
      <c r="C89" s="152">
        <f>B89+(45*H13)</f>
        <v>0.6458313333333332</v>
      </c>
      <c r="D89" s="159">
        <v>45</v>
      </c>
      <c r="E89" s="157">
        <v>16</v>
      </c>
      <c r="F89" s="94" t="s">
        <v>58</v>
      </c>
      <c r="G89" s="95"/>
      <c r="H89" s="95"/>
      <c r="I89" s="95"/>
      <c r="J89" s="95"/>
      <c r="K89" s="95"/>
      <c r="L89" s="96"/>
    </row>
    <row r="90" spans="2:14" ht="15" thickBot="1" x14ac:dyDescent="0.25">
      <c r="B90" s="177"/>
      <c r="C90" s="178"/>
      <c r="D90" s="162"/>
      <c r="E90" s="158"/>
      <c r="F90" s="97" t="s">
        <v>59</v>
      </c>
      <c r="G90" s="98"/>
      <c r="H90" s="98"/>
      <c r="I90" s="98"/>
      <c r="J90" s="98"/>
      <c r="K90" s="98"/>
      <c r="L90" s="99"/>
    </row>
    <row r="91" spans="2:14" ht="14.25" x14ac:dyDescent="0.2"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N91" s="6"/>
    </row>
    <row r="92" spans="2:14" ht="15" thickBot="1" x14ac:dyDescent="0.25">
      <c r="B92" s="100"/>
      <c r="C92" s="58"/>
      <c r="D92" s="58"/>
      <c r="E92" s="58"/>
      <c r="F92" s="100"/>
      <c r="G92" s="58"/>
      <c r="H92" s="58"/>
      <c r="I92" s="58"/>
      <c r="J92" s="58"/>
      <c r="K92" s="58"/>
      <c r="L92" s="58"/>
      <c r="N92" s="2"/>
    </row>
    <row r="93" spans="2:14" ht="15" thickBot="1" x14ac:dyDescent="0.25">
      <c r="B93" s="59" t="s">
        <v>20</v>
      </c>
      <c r="C93" s="60" t="s">
        <v>21</v>
      </c>
      <c r="D93" s="60" t="s">
        <v>22</v>
      </c>
      <c r="E93" s="60" t="s">
        <v>23</v>
      </c>
      <c r="F93" s="61" t="s">
        <v>60</v>
      </c>
      <c r="G93" s="101">
        <f>IF(I23&lt;&gt;0,G67+1,0)</f>
        <v>0</v>
      </c>
      <c r="H93" s="63"/>
      <c r="I93" s="63"/>
      <c r="J93" s="63"/>
      <c r="K93" s="63"/>
      <c r="L93" s="64"/>
      <c r="N93" s="2"/>
    </row>
    <row r="94" spans="2:14" ht="14.25" x14ac:dyDescent="0.2">
      <c r="B94" s="179">
        <f>I24</f>
        <v>0.33333333333333331</v>
      </c>
      <c r="C94" s="181">
        <f>B94+(45*H$13)</f>
        <v>0.36458313333333331</v>
      </c>
      <c r="D94" s="164">
        <v>45</v>
      </c>
      <c r="E94" s="165">
        <v>17</v>
      </c>
      <c r="F94" s="102" t="s">
        <v>61</v>
      </c>
      <c r="G94" s="103"/>
      <c r="H94" s="103"/>
      <c r="I94" s="103"/>
      <c r="J94" s="103"/>
      <c r="K94" s="103"/>
      <c r="L94" s="104"/>
      <c r="N94" s="2"/>
    </row>
    <row r="95" spans="2:14" ht="14.25" x14ac:dyDescent="0.2">
      <c r="B95" s="180"/>
      <c r="C95" s="153"/>
      <c r="D95" s="160"/>
      <c r="E95" s="157"/>
      <c r="F95" s="105"/>
      <c r="G95" s="106"/>
      <c r="H95" s="106"/>
      <c r="I95" s="106"/>
      <c r="J95" s="106"/>
      <c r="K95" s="106"/>
      <c r="L95" s="107"/>
      <c r="N95" s="2"/>
    </row>
    <row r="96" spans="2:14" ht="14.25" x14ac:dyDescent="0.2">
      <c r="B96" s="69">
        <f>C94</f>
        <v>0.36458313333333331</v>
      </c>
      <c r="C96" s="76">
        <f>B96+(D96*H13)</f>
        <v>0.37152753333333333</v>
      </c>
      <c r="D96" s="71">
        <f>$I$27</f>
        <v>10</v>
      </c>
      <c r="E96" s="133"/>
      <c r="F96" s="108" t="s">
        <v>28</v>
      </c>
      <c r="G96" s="109"/>
      <c r="H96" s="109"/>
      <c r="I96" s="109"/>
      <c r="J96" s="109"/>
      <c r="K96" s="109"/>
      <c r="L96" s="110"/>
      <c r="N96" s="2"/>
    </row>
    <row r="97" spans="2:14" ht="12.75" customHeight="1" x14ac:dyDescent="0.2">
      <c r="B97" s="154">
        <f>C96</f>
        <v>0.37152753333333333</v>
      </c>
      <c r="C97" s="152">
        <f>B97+(45*$H$13)</f>
        <v>0.40277733333333332</v>
      </c>
      <c r="D97" s="159">
        <v>45</v>
      </c>
      <c r="E97" s="157">
        <v>18</v>
      </c>
      <c r="F97" s="111" t="s">
        <v>62</v>
      </c>
      <c r="G97" s="112"/>
      <c r="H97" s="112"/>
      <c r="I97" s="112"/>
      <c r="J97" s="112"/>
      <c r="K97" s="112"/>
      <c r="L97" s="113"/>
      <c r="N97" s="2"/>
    </row>
    <row r="98" spans="2:14" ht="14.25" x14ac:dyDescent="0.2">
      <c r="B98" s="155"/>
      <c r="C98" s="153"/>
      <c r="D98" s="160"/>
      <c r="E98" s="157"/>
      <c r="F98" s="114" t="s">
        <v>63</v>
      </c>
      <c r="G98" s="115"/>
      <c r="H98" s="115"/>
      <c r="I98" s="115"/>
      <c r="J98" s="115"/>
      <c r="K98" s="115"/>
      <c r="L98" s="116"/>
      <c r="N98" s="2"/>
    </row>
    <row r="99" spans="2:14" ht="14.25" x14ac:dyDescent="0.2">
      <c r="B99" s="130">
        <f>C97</f>
        <v>0.40277733333333332</v>
      </c>
      <c r="C99" s="132">
        <f>B99+(D99*H13)</f>
        <v>0.40972173333333334</v>
      </c>
      <c r="D99" s="71">
        <f>$I$27</f>
        <v>10</v>
      </c>
      <c r="E99" s="133"/>
      <c r="F99" s="108" t="s">
        <v>28</v>
      </c>
      <c r="G99" s="109"/>
      <c r="H99" s="109"/>
      <c r="I99" s="109"/>
      <c r="J99" s="109"/>
      <c r="K99" s="109"/>
      <c r="L99" s="110"/>
      <c r="N99" s="2"/>
    </row>
    <row r="100" spans="2:14" ht="14.25" x14ac:dyDescent="0.2">
      <c r="B100" s="154">
        <f>C99</f>
        <v>0.40972173333333334</v>
      </c>
      <c r="C100" s="152">
        <f>B100+(45*H$13)</f>
        <v>0.44097153333333333</v>
      </c>
      <c r="D100" s="159">
        <v>45</v>
      </c>
      <c r="E100" s="175">
        <v>19</v>
      </c>
      <c r="F100" s="117" t="s">
        <v>64</v>
      </c>
      <c r="G100" s="118"/>
      <c r="H100" s="118"/>
      <c r="I100" s="118"/>
      <c r="J100" s="118"/>
      <c r="K100" s="118"/>
      <c r="L100" s="119"/>
      <c r="N100" s="2"/>
    </row>
    <row r="101" spans="2:14" ht="14.25" x14ac:dyDescent="0.2">
      <c r="B101" s="155"/>
      <c r="C101" s="153"/>
      <c r="D101" s="160"/>
      <c r="E101" s="176"/>
      <c r="F101" s="90"/>
      <c r="G101" s="91"/>
      <c r="H101" s="91"/>
      <c r="I101" s="91"/>
      <c r="J101" s="91"/>
      <c r="K101" s="91"/>
      <c r="L101" s="92"/>
      <c r="N101" s="2"/>
    </row>
    <row r="102" spans="2:14" ht="14.25" x14ac:dyDescent="0.2">
      <c r="B102" s="73">
        <f>C100</f>
        <v>0.44097153333333333</v>
      </c>
      <c r="C102" s="74">
        <f>B102+(D102*H13)</f>
        <v>0.44791593333333335</v>
      </c>
      <c r="D102" s="71">
        <f>$I$27</f>
        <v>10</v>
      </c>
      <c r="E102" s="133"/>
      <c r="F102" s="108" t="s">
        <v>65</v>
      </c>
      <c r="G102" s="109"/>
      <c r="H102" s="109"/>
      <c r="I102" s="109"/>
      <c r="J102" s="109"/>
      <c r="K102" s="109"/>
      <c r="L102" s="110"/>
      <c r="N102" s="2"/>
    </row>
    <row r="103" spans="2:14" ht="14.25" x14ac:dyDescent="0.2">
      <c r="B103" s="154">
        <f>C102</f>
        <v>0.44791593333333335</v>
      </c>
      <c r="C103" s="152">
        <f>B103+(D103*H$13)</f>
        <v>0.48958233333333334</v>
      </c>
      <c r="D103" s="159">
        <v>60</v>
      </c>
      <c r="E103" s="156"/>
      <c r="F103" s="173" t="s">
        <v>66</v>
      </c>
      <c r="G103" s="166" t="s">
        <v>67</v>
      </c>
      <c r="H103" s="167"/>
      <c r="I103" s="120" t="s">
        <v>68</v>
      </c>
      <c r="J103" s="121"/>
      <c r="K103" s="121"/>
      <c r="L103" s="122"/>
      <c r="N103" s="2"/>
    </row>
    <row r="104" spans="2:14" ht="15" thickBot="1" x14ac:dyDescent="0.25">
      <c r="B104" s="177"/>
      <c r="C104" s="178"/>
      <c r="D104" s="162"/>
      <c r="E104" s="163"/>
      <c r="F104" s="174"/>
      <c r="G104" s="168"/>
      <c r="H104" s="169"/>
      <c r="I104" s="170"/>
      <c r="J104" s="171"/>
      <c r="K104" s="171"/>
      <c r="L104" s="172"/>
      <c r="N104" s="2"/>
    </row>
    <row r="105" spans="2:14" ht="15" thickBot="1" x14ac:dyDescent="0.25">
      <c r="B105" s="135">
        <f>C103</f>
        <v>0.48958233333333334</v>
      </c>
      <c r="C105" s="134" t="s">
        <v>69</v>
      </c>
      <c r="D105" s="123"/>
      <c r="E105" s="124"/>
      <c r="F105" s="125" t="s">
        <v>70</v>
      </c>
      <c r="G105" s="126"/>
      <c r="H105" s="126"/>
      <c r="I105" s="126"/>
      <c r="J105" s="126"/>
      <c r="K105" s="126"/>
      <c r="L105" s="127"/>
      <c r="N105" s="2"/>
    </row>
    <row r="106" spans="2:14" x14ac:dyDescent="0.2">
      <c r="N106" s="2"/>
    </row>
    <row r="107" spans="2:14" x14ac:dyDescent="0.2">
      <c r="N107" s="2"/>
    </row>
    <row r="108" spans="2:14" x14ac:dyDescent="0.2">
      <c r="N108" s="2"/>
    </row>
    <row r="115" spans="14:15" x14ac:dyDescent="0.2">
      <c r="O115" s="5"/>
    </row>
    <row r="116" spans="14:15" x14ac:dyDescent="0.2">
      <c r="O116" s="2"/>
    </row>
    <row r="123" spans="14:15" x14ac:dyDescent="0.2">
      <c r="N123" s="2"/>
    </row>
    <row r="124" spans="14:15" x14ac:dyDescent="0.2">
      <c r="N124" s="2"/>
    </row>
    <row r="126" spans="14:15" x14ac:dyDescent="0.2">
      <c r="N126" s="2"/>
    </row>
    <row r="127" spans="14:15" x14ac:dyDescent="0.2">
      <c r="N127" s="2"/>
    </row>
    <row r="128" spans="14:15" x14ac:dyDescent="0.2">
      <c r="N128" s="2"/>
    </row>
    <row r="129" spans="14:14" x14ac:dyDescent="0.2">
      <c r="N129" s="2"/>
    </row>
    <row r="130" spans="14:14" x14ac:dyDescent="0.2">
      <c r="N130" s="2"/>
    </row>
  </sheetData>
  <sheetProtection password="CCE4" sheet="1" objects="1" scenarios="1"/>
  <mergeCells count="139">
    <mergeCell ref="F74:L75"/>
    <mergeCell ref="F45:L45"/>
    <mergeCell ref="F56:L56"/>
    <mergeCell ref="F62:L62"/>
    <mergeCell ref="F49:L49"/>
    <mergeCell ref="F61:L61"/>
    <mergeCell ref="F63:L63"/>
    <mergeCell ref="F64:L64"/>
    <mergeCell ref="F59:L59"/>
    <mergeCell ref="F60:L60"/>
    <mergeCell ref="F55:L55"/>
    <mergeCell ref="F57:L57"/>
    <mergeCell ref="F58:L58"/>
    <mergeCell ref="F51:L51"/>
    <mergeCell ref="F52:L52"/>
    <mergeCell ref="F53:L53"/>
    <mergeCell ref="F54:L54"/>
    <mergeCell ref="F88:L88"/>
    <mergeCell ref="F80:L80"/>
    <mergeCell ref="F81:L81"/>
    <mergeCell ref="F82:L82"/>
    <mergeCell ref="F83:L83"/>
    <mergeCell ref="F84:L84"/>
    <mergeCell ref="F86:L86"/>
    <mergeCell ref="F87:L87"/>
    <mergeCell ref="G28:J28"/>
    <mergeCell ref="G30:J30"/>
    <mergeCell ref="G31:J31"/>
    <mergeCell ref="G33:J33"/>
    <mergeCell ref="G34:J34"/>
    <mergeCell ref="G35:J35"/>
    <mergeCell ref="G36:J36"/>
    <mergeCell ref="K28:L36"/>
    <mergeCell ref="F85:L85"/>
    <mergeCell ref="F76:L76"/>
    <mergeCell ref="F73:L73"/>
    <mergeCell ref="F70:L70"/>
    <mergeCell ref="F79:L79"/>
    <mergeCell ref="F47:L47"/>
    <mergeCell ref="F48:L48"/>
    <mergeCell ref="F50:L50"/>
    <mergeCell ref="B23:H23"/>
    <mergeCell ref="B24:H24"/>
    <mergeCell ref="E48:E49"/>
    <mergeCell ref="E51:E52"/>
    <mergeCell ref="B25:H25"/>
    <mergeCell ref="B48:B49"/>
    <mergeCell ref="C48:C49"/>
    <mergeCell ref="B51:B52"/>
    <mergeCell ref="C51:C52"/>
    <mergeCell ref="D42:D43"/>
    <mergeCell ref="D45:D46"/>
    <mergeCell ref="E42:E43"/>
    <mergeCell ref="E45:E46"/>
    <mergeCell ref="B42:B43"/>
    <mergeCell ref="C42:C43"/>
    <mergeCell ref="B45:B46"/>
    <mergeCell ref="C45:C46"/>
    <mergeCell ref="D48:D49"/>
    <mergeCell ref="D51:D52"/>
    <mergeCell ref="F46:L46"/>
    <mergeCell ref="F44:L44"/>
    <mergeCell ref="F41:L41"/>
    <mergeCell ref="F42:L42"/>
    <mergeCell ref="F43:L43"/>
    <mergeCell ref="E63:E64"/>
    <mergeCell ref="D83:D84"/>
    <mergeCell ref="E77:E78"/>
    <mergeCell ref="E71:E72"/>
    <mergeCell ref="E68:E69"/>
    <mergeCell ref="E74:E75"/>
    <mergeCell ref="B68:B69"/>
    <mergeCell ref="C68:C69"/>
    <mergeCell ref="B71:B72"/>
    <mergeCell ref="C71:C72"/>
    <mergeCell ref="D71:D72"/>
    <mergeCell ref="D68:D69"/>
    <mergeCell ref="B77:B78"/>
    <mergeCell ref="B74:B75"/>
    <mergeCell ref="C74:C75"/>
    <mergeCell ref="D74:D75"/>
    <mergeCell ref="C77:C78"/>
    <mergeCell ref="B103:B104"/>
    <mergeCell ref="C103:C104"/>
    <mergeCell ref="D103:D104"/>
    <mergeCell ref="B94:B95"/>
    <mergeCell ref="C94:C95"/>
    <mergeCell ref="B97:B98"/>
    <mergeCell ref="C97:C98"/>
    <mergeCell ref="D54:D55"/>
    <mergeCell ref="D57:D58"/>
    <mergeCell ref="D100:D101"/>
    <mergeCell ref="B60:B61"/>
    <mergeCell ref="C60:C61"/>
    <mergeCell ref="B63:B64"/>
    <mergeCell ref="C63:C64"/>
    <mergeCell ref="D77:D78"/>
    <mergeCell ref="B89:B90"/>
    <mergeCell ref="C89:C90"/>
    <mergeCell ref="D89:D90"/>
    <mergeCell ref="B80:B81"/>
    <mergeCell ref="C80:C81"/>
    <mergeCell ref="D80:D81"/>
    <mergeCell ref="B86:B87"/>
    <mergeCell ref="C86:C87"/>
    <mergeCell ref="D86:D87"/>
    <mergeCell ref="E103:E104"/>
    <mergeCell ref="D94:D95"/>
    <mergeCell ref="E94:E95"/>
    <mergeCell ref="G103:H104"/>
    <mergeCell ref="I104:L104"/>
    <mergeCell ref="D97:D98"/>
    <mergeCell ref="E97:E98"/>
    <mergeCell ref="F103:F104"/>
    <mergeCell ref="E100:E101"/>
    <mergeCell ref="B27:H27"/>
    <mergeCell ref="B26:H26"/>
    <mergeCell ref="B37:F37"/>
    <mergeCell ref="B32:F32"/>
    <mergeCell ref="G29:J29"/>
    <mergeCell ref="G32:J32"/>
    <mergeCell ref="G37:L37"/>
    <mergeCell ref="C100:C101"/>
    <mergeCell ref="B100:B101"/>
    <mergeCell ref="E83:E84"/>
    <mergeCell ref="E89:E90"/>
    <mergeCell ref="E57:E58"/>
    <mergeCell ref="E60:E61"/>
    <mergeCell ref="E80:E81"/>
    <mergeCell ref="E86:E87"/>
    <mergeCell ref="B83:B84"/>
    <mergeCell ref="C83:C84"/>
    <mergeCell ref="B54:B55"/>
    <mergeCell ref="C54:C55"/>
    <mergeCell ref="B57:B58"/>
    <mergeCell ref="C57:C58"/>
    <mergeCell ref="D60:D61"/>
    <mergeCell ref="E54:E55"/>
    <mergeCell ref="D63:D64"/>
  </mergeCells>
  <phoneticPr fontId="0" type="noConversion"/>
  <printOptions horizontalCentered="1" verticalCentered="1"/>
  <pageMargins left="0.34229166666666666" right="0.32656249999999998" top="0.6692913385826772" bottom="0.55118110236220474" header="0.31496062992125984" footer="0"/>
  <pageSetup paperSize="9" scale="57" fitToHeight="0" orientation="portrait" horizontalDpi="4294967293" r:id="rId1"/>
  <headerFooter scaleWithDoc="0">
    <oddHeader>&amp;L&amp;G&amp;C&amp;G&amp;R&amp;"Arial,Fed"&amp;12 &amp;KFF00002026</oddHeader>
    <oddFooter>&amp;LLektionsplanen er godkendt af Beredskabsstyrelsen.</oddFooter>
  </headerFooter>
  <rowBreaks count="1" manualBreakCount="1">
    <brk id="64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showZeros="0" workbookViewId="0">
      <selection activeCell="A18" sqref="A18"/>
    </sheetView>
  </sheetViews>
  <sheetFormatPr defaultColWidth="9.140625" defaultRowHeight="12.75" x14ac:dyDescent="0.2"/>
  <cols>
    <col min="1" max="1" width="31" style="12" customWidth="1"/>
    <col min="2" max="7" width="14.42578125" style="12" customWidth="1"/>
    <col min="8" max="8" width="5.7109375" style="12" customWidth="1"/>
    <col min="9" max="9" width="6" style="12" customWidth="1"/>
    <col min="10" max="16384" width="9.140625" style="12"/>
  </cols>
  <sheetData>
    <row r="1" spans="1:8" ht="15.75" x14ac:dyDescent="0.25">
      <c r="A1" s="10" t="s">
        <v>71</v>
      </c>
      <c r="B1" s="11"/>
      <c r="C1" s="11"/>
      <c r="D1" s="7" t="s">
        <v>72</v>
      </c>
      <c r="E1" s="11"/>
      <c r="F1" s="11"/>
    </row>
    <row r="2" spans="1:8" ht="15.75" x14ac:dyDescent="0.25">
      <c r="B2" s="13"/>
      <c r="C2" s="13"/>
      <c r="D2" s="13"/>
      <c r="E2" s="13"/>
      <c r="F2" s="13"/>
    </row>
    <row r="3" spans="1:8" ht="15.75" x14ac:dyDescent="0.2">
      <c r="A3" s="14" t="s">
        <v>73</v>
      </c>
      <c r="B3" s="15"/>
      <c r="C3" s="15"/>
      <c r="D3" s="15"/>
      <c r="E3" s="15"/>
      <c r="F3" s="16"/>
      <c r="G3" s="16"/>
      <c r="H3" s="16"/>
    </row>
    <row r="4" spans="1:8" ht="15.75" x14ac:dyDescent="0.25">
      <c r="A4" s="10" t="s">
        <v>74</v>
      </c>
      <c r="B4" s="13"/>
      <c r="C4" s="17"/>
      <c r="D4" s="18"/>
      <c r="E4" s="19"/>
    </row>
    <row r="5" spans="1:8" ht="15.75" x14ac:dyDescent="0.25">
      <c r="A5" s="20"/>
      <c r="B5" s="13"/>
      <c r="C5" s="17"/>
      <c r="D5" s="18"/>
      <c r="E5" s="19"/>
    </row>
    <row r="6" spans="1:8" ht="15.75" x14ac:dyDescent="0.25">
      <c r="A6" s="20" t="s">
        <v>75</v>
      </c>
      <c r="B6" s="13"/>
      <c r="C6" s="17"/>
      <c r="D6" s="18"/>
      <c r="E6" s="19"/>
    </row>
    <row r="7" spans="1:8" ht="15.75" x14ac:dyDescent="0.25">
      <c r="B7" s="13"/>
      <c r="C7" s="17"/>
      <c r="D7" s="18"/>
      <c r="E7" s="19"/>
    </row>
    <row r="8" spans="1:8" x14ac:dyDescent="0.2">
      <c r="A8" s="14" t="s">
        <v>76</v>
      </c>
      <c r="B8" s="21"/>
    </row>
    <row r="9" spans="1:8" x14ac:dyDescent="0.2">
      <c r="A9" s="22" t="s">
        <v>77</v>
      </c>
      <c r="B9" s="228">
        <f>Lektionsoversigt!G30</f>
        <v>0</v>
      </c>
      <c r="C9" s="228"/>
      <c r="D9" s="228"/>
      <c r="E9" s="228"/>
      <c r="F9" s="228"/>
      <c r="G9" s="228"/>
    </row>
    <row r="10" spans="1:8" x14ac:dyDescent="0.2">
      <c r="A10" s="31" t="s">
        <v>78</v>
      </c>
      <c r="B10" s="228">
        <f>Lektionsoversigt!G31</f>
        <v>0</v>
      </c>
      <c r="C10" s="228"/>
      <c r="D10" s="228"/>
      <c r="E10" s="228"/>
      <c r="F10" s="228"/>
      <c r="G10" s="228"/>
    </row>
    <row r="11" spans="1:8" x14ac:dyDescent="0.2">
      <c r="A11" s="22" t="s">
        <v>79</v>
      </c>
      <c r="B11" s="228">
        <f>Lektionsoversigt!G32</f>
        <v>0</v>
      </c>
      <c r="C11" s="228"/>
      <c r="D11" s="228"/>
      <c r="E11" s="228"/>
      <c r="F11" s="228"/>
      <c r="G11" s="228"/>
    </row>
    <row r="12" spans="1:8" x14ac:dyDescent="0.2">
      <c r="A12" s="31" t="s">
        <v>80</v>
      </c>
      <c r="B12" s="228">
        <f>Lektionsoversigt!G33</f>
        <v>0</v>
      </c>
      <c r="C12" s="228"/>
      <c r="D12" s="228"/>
      <c r="E12" s="228"/>
      <c r="F12" s="228"/>
      <c r="G12" s="228"/>
    </row>
    <row r="13" spans="1:8" x14ac:dyDescent="0.2">
      <c r="A13" s="22" t="s">
        <v>14</v>
      </c>
      <c r="B13" s="228">
        <f>Lektionsoversigt!G34</f>
        <v>0</v>
      </c>
      <c r="C13" s="228"/>
      <c r="D13" s="228"/>
      <c r="E13" s="228"/>
      <c r="F13" s="228"/>
      <c r="G13" s="228"/>
    </row>
    <row r="14" spans="1:8" x14ac:dyDescent="0.2">
      <c r="A14" s="22" t="s">
        <v>81</v>
      </c>
      <c r="B14" s="228">
        <f>Lektionsoversigt!G37</f>
        <v>0</v>
      </c>
      <c r="C14" s="228"/>
      <c r="D14" s="228"/>
      <c r="E14" s="228"/>
      <c r="F14" s="228"/>
      <c r="G14" s="228"/>
    </row>
    <row r="15" spans="1:8" x14ac:dyDescent="0.2">
      <c r="A15" s="32"/>
      <c r="B15" s="23"/>
      <c r="C15" s="23"/>
      <c r="D15" s="23"/>
      <c r="E15" s="23"/>
      <c r="F15" s="23"/>
      <c r="G15" s="23"/>
    </row>
    <row r="16" spans="1:8" x14ac:dyDescent="0.2">
      <c r="A16" s="14" t="s">
        <v>82</v>
      </c>
      <c r="D16" s="23"/>
    </row>
    <row r="17" spans="1:9" x14ac:dyDescent="0.2">
      <c r="A17" s="22" t="s">
        <v>83</v>
      </c>
      <c r="B17" s="228">
        <f>IF(Lektionsoversigt!G35&lt;&gt;0,Lektionsoversigt!G35,Lektionsoversigt!$G$31)</f>
        <v>0</v>
      </c>
      <c r="C17" s="228"/>
      <c r="D17" s="228"/>
      <c r="E17" s="228"/>
      <c r="F17" s="228"/>
      <c r="G17" s="228"/>
    </row>
    <row r="18" spans="1:9" ht="13.15" customHeight="1" x14ac:dyDescent="0.2">
      <c r="A18" s="22" t="s">
        <v>84</v>
      </c>
      <c r="B18" s="228">
        <f>IF(Lektionsoversigt!G36&lt;&gt;0,Lektionsoversigt!G36,Lektionsoversigt!$G$31)</f>
        <v>0</v>
      </c>
      <c r="C18" s="228"/>
      <c r="D18" s="228"/>
      <c r="E18" s="228"/>
      <c r="F18" s="228"/>
      <c r="G18" s="228"/>
    </row>
    <row r="19" spans="1:9" x14ac:dyDescent="0.2">
      <c r="D19" s="23"/>
    </row>
    <row r="20" spans="1:9" ht="12.75" customHeight="1" x14ac:dyDescent="0.2">
      <c r="A20" s="14" t="s">
        <v>85</v>
      </c>
      <c r="B20" s="21"/>
    </row>
    <row r="21" spans="1:9" x14ac:dyDescent="0.2">
      <c r="A21" s="229" t="s">
        <v>86</v>
      </c>
      <c r="B21" s="229"/>
      <c r="C21" s="229"/>
      <c r="D21" s="230">
        <f>Lektionsoversigt!G28</f>
        <v>0</v>
      </c>
      <c r="E21" s="231"/>
      <c r="F21" s="231"/>
      <c r="G21" s="232"/>
    </row>
    <row r="22" spans="1:9" x14ac:dyDescent="0.2">
      <c r="A22" s="229" t="s">
        <v>87</v>
      </c>
      <c r="B22" s="229"/>
      <c r="C22" s="229"/>
      <c r="D22" s="230">
        <f>Lektionsoversigt!G29</f>
        <v>0</v>
      </c>
      <c r="E22" s="231"/>
      <c r="F22" s="231"/>
      <c r="G22" s="232"/>
    </row>
    <row r="23" spans="1:9" x14ac:dyDescent="0.2">
      <c r="D23" s="24"/>
    </row>
    <row r="24" spans="1:9" x14ac:dyDescent="0.2">
      <c r="A24" s="14" t="s">
        <v>88</v>
      </c>
      <c r="D24" s="21"/>
    </row>
    <row r="25" spans="1:9" ht="13.5" customHeight="1" x14ac:dyDescent="0.2">
      <c r="A25" s="22" t="s">
        <v>89</v>
      </c>
      <c r="B25" s="227">
        <f>Lektionsoversigt!G40</f>
        <v>0</v>
      </c>
      <c r="C25" s="227"/>
      <c r="D25" s="227">
        <f>Lektionsoversigt!G67</f>
        <v>0</v>
      </c>
      <c r="E25" s="227"/>
      <c r="F25" s="227">
        <f>Lektionsoversigt!G93</f>
        <v>0</v>
      </c>
      <c r="G25" s="227"/>
      <c r="H25" s="25"/>
      <c r="I25" s="25"/>
    </row>
    <row r="26" spans="1:9" ht="13.5" customHeight="1" x14ac:dyDescent="0.2">
      <c r="A26" s="22" t="s">
        <v>90</v>
      </c>
      <c r="B26" s="26">
        <f>Lektionsoversigt!B41</f>
        <v>0.33333333333333331</v>
      </c>
      <c r="C26" s="26">
        <f>Lektionsoversigt!C63</f>
        <v>0.6562479333333332</v>
      </c>
      <c r="D26" s="26">
        <f>Lektionsoversigt!B68</f>
        <v>0.33333333333333331</v>
      </c>
      <c r="E26" s="26">
        <f>Lektionsoversigt!C89</f>
        <v>0.6458313333333332</v>
      </c>
      <c r="F26" s="26">
        <f>Lektionsoversigt!B94</f>
        <v>0.33333333333333331</v>
      </c>
      <c r="G26" s="26">
        <f>Lektionsoversigt!C100</f>
        <v>0.44097153333333333</v>
      </c>
      <c r="H26" s="27"/>
      <c r="I26" s="27"/>
    </row>
    <row r="28" spans="1:9" x14ac:dyDescent="0.2">
      <c r="A28" s="28" t="s">
        <v>91</v>
      </c>
      <c r="B28" s="29"/>
    </row>
    <row r="29" spans="1:9" x14ac:dyDescent="0.2">
      <c r="A29" s="22" t="s">
        <v>92</v>
      </c>
      <c r="B29" s="137">
        <f>Lektionsoversigt!G93</f>
        <v>0</v>
      </c>
      <c r="C29" s="30"/>
      <c r="D29" s="30"/>
      <c r="E29" s="30"/>
    </row>
    <row r="30" spans="1:9" x14ac:dyDescent="0.2">
      <c r="A30" s="22" t="s">
        <v>93</v>
      </c>
      <c r="B30" s="26">
        <f>Lektionsoversigt!B103</f>
        <v>0.44791593333333335</v>
      </c>
      <c r="C30" s="19"/>
      <c r="D30" s="19"/>
      <c r="E30" s="19"/>
    </row>
    <row r="31" spans="1:9" x14ac:dyDescent="0.2">
      <c r="A31" s="138" t="s">
        <v>94</v>
      </c>
      <c r="B31" s="26">
        <f>Lektionsoversigt!C103</f>
        <v>0.48958233333333334</v>
      </c>
      <c r="C31" s="19"/>
      <c r="D31" s="19"/>
      <c r="E31" s="19"/>
    </row>
  </sheetData>
  <sheetProtection password="CCE4" sheet="1" objects="1" scenarios="1"/>
  <mergeCells count="15">
    <mergeCell ref="B25:C25"/>
    <mergeCell ref="D25:E25"/>
    <mergeCell ref="F25:G25"/>
    <mergeCell ref="B9:G9"/>
    <mergeCell ref="B10:G10"/>
    <mergeCell ref="B11:G11"/>
    <mergeCell ref="B14:G14"/>
    <mergeCell ref="B12:G12"/>
    <mergeCell ref="B13:G13"/>
    <mergeCell ref="B17:G17"/>
    <mergeCell ref="B18:G18"/>
    <mergeCell ref="A21:C21"/>
    <mergeCell ref="D21:G21"/>
    <mergeCell ref="A22:C22"/>
    <mergeCell ref="D22:G2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3256CC-BC7C-40C0-B1BF-B0AC85117DC6}"/>
</file>

<file path=customXml/itemProps2.xml><?xml version="1.0" encoding="utf-8"?>
<ds:datastoreItem xmlns:ds="http://schemas.openxmlformats.org/officeDocument/2006/customXml" ds:itemID="{A2F7B235-B99C-4F7B-92BE-34F5B9D3E29F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9C5AEA42-F7F5-4C4C-9429-5144959868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UddannelsesRåd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Rep.flex-grund, kl. 1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2026-08-20T12:02:28Z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