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C91A361A-BDEF-4E0B-BA6E-D6F5977A8065}" xr6:coauthVersionLast="47" xr6:coauthVersionMax="47" xr10:uidLastSave="{00000000-0000-0000-0000-000000000000}"/>
  <bookViews>
    <workbookView xWindow="-120" yWindow="-120" windowWidth="29040" windowHeight="15720" tabRatio="802" firstSheet="1" activeTab="1" xr2:uid="{00000000-000D-0000-FFFF-FFFF00000000}"/>
  </bookViews>
  <sheets>
    <sheet name="Lektionsoversigt" sheetId="1" r:id="rId1"/>
    <sheet name="Anmeldelse NY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3" i="1" l="1"/>
  <c r="C93" i="1" s="1"/>
  <c r="D22" i="9"/>
  <c r="D21" i="9"/>
  <c r="B17" i="9"/>
  <c r="B18" i="9"/>
  <c r="B14" i="9"/>
  <c r="B10" i="9"/>
  <c r="B11" i="9"/>
  <c r="B12" i="9"/>
  <c r="B13" i="9"/>
  <c r="B9" i="9"/>
  <c r="D113" i="1"/>
  <c r="D110" i="1"/>
  <c r="D107" i="1"/>
  <c r="D101" i="1"/>
  <c r="D98" i="1"/>
  <c r="D95" i="1"/>
  <c r="D87" i="1"/>
  <c r="D84" i="1"/>
  <c r="D81" i="1"/>
  <c r="D75" i="1"/>
  <c r="D72" i="1"/>
  <c r="D69" i="1"/>
  <c r="D61" i="1"/>
  <c r="D58" i="1"/>
  <c r="D55" i="1"/>
  <c r="D49" i="1"/>
  <c r="D46" i="1"/>
  <c r="D43" i="1"/>
  <c r="G39" i="1"/>
  <c r="G66" i="1" s="1"/>
  <c r="G92" i="1" s="1"/>
  <c r="F25" i="9" s="1"/>
  <c r="B40" i="1"/>
  <c r="B26" i="9" s="1"/>
  <c r="D40" i="1"/>
  <c r="D52" i="1"/>
  <c r="D104" i="1"/>
  <c r="B67" i="1"/>
  <c r="C67" i="1" s="1"/>
  <c r="D78" i="1"/>
  <c r="G13" i="1"/>
  <c r="C40" i="1" s="1"/>
  <c r="B41" i="1" s="1"/>
  <c r="C41" i="1" s="1"/>
  <c r="B43" i="1" s="1"/>
  <c r="F21" i="1"/>
  <c r="H21" i="1"/>
  <c r="I21" i="1"/>
  <c r="F26" i="9" l="1"/>
  <c r="B29" i="9"/>
  <c r="B25" i="9"/>
  <c r="D26" i="9"/>
  <c r="D25" i="9"/>
  <c r="G21" i="1"/>
  <c r="C43" i="1"/>
  <c r="B44" i="1" s="1"/>
  <c r="C44" i="1" s="1"/>
  <c r="B46" i="1" s="1"/>
  <c r="B69" i="1"/>
  <c r="C69" i="1" s="1"/>
  <c r="B70" i="1" s="1"/>
  <c r="C70" i="1" s="1"/>
  <c r="B72" i="1" s="1"/>
  <c r="C72" i="1" s="1"/>
  <c r="B73" i="1" s="1"/>
  <c r="C73" i="1" s="1"/>
  <c r="B95" i="1"/>
  <c r="C95" i="1" s="1"/>
  <c r="B96" i="1" s="1"/>
  <c r="C96" i="1" s="1"/>
  <c r="B98" i="1" s="1"/>
  <c r="C98" i="1" s="1"/>
  <c r="B99" i="1" s="1"/>
  <c r="C99" i="1" s="1"/>
  <c r="B75" i="1" l="1"/>
  <c r="C75" i="1" s="1"/>
  <c r="B76" i="1" s="1"/>
  <c r="C76" i="1" s="1"/>
  <c r="B78" i="1" s="1"/>
  <c r="C78" i="1" s="1"/>
  <c r="B79" i="1" s="1"/>
  <c r="C79" i="1" s="1"/>
  <c r="B101" i="1"/>
  <c r="C101" i="1" s="1"/>
  <c r="B102" i="1" s="1"/>
  <c r="C102" i="1" s="1"/>
  <c r="B104" i="1" s="1"/>
  <c r="C104" i="1" s="1"/>
  <c r="B105" i="1" s="1"/>
  <c r="C105" i="1" s="1"/>
  <c r="C46" i="1"/>
  <c r="B47" i="1" s="1"/>
  <c r="C47" i="1" s="1"/>
  <c r="B81" i="1" l="1"/>
  <c r="C81" i="1" s="1"/>
  <c r="B82" i="1" s="1"/>
  <c r="C82" i="1" s="1"/>
  <c r="B84" i="1" s="1"/>
  <c r="C84" i="1" s="1"/>
  <c r="B85" i="1" s="1"/>
  <c r="C85" i="1" s="1"/>
  <c r="B107" i="1"/>
  <c r="C107" i="1" s="1"/>
  <c r="B108" i="1" s="1"/>
  <c r="C108" i="1" s="1"/>
  <c r="B110" i="1" s="1"/>
  <c r="C110" i="1" s="1"/>
  <c r="B111" i="1" s="1"/>
  <c r="C111" i="1" s="1"/>
  <c r="B49" i="1"/>
  <c r="C49" i="1" s="1"/>
  <c r="B50" i="1" s="1"/>
  <c r="C50" i="1" s="1"/>
  <c r="B52" i="1" s="1"/>
  <c r="C52" i="1" s="1"/>
  <c r="B53" i="1" s="1"/>
  <c r="C53" i="1" s="1"/>
  <c r="B113" i="1" l="1"/>
  <c r="C113" i="1" s="1"/>
  <c r="B114" i="1" s="1"/>
  <c r="B30" i="9" s="1"/>
  <c r="G26" i="9"/>
  <c r="B87" i="1"/>
  <c r="C87" i="1" s="1"/>
  <c r="B88" i="1" s="1"/>
  <c r="C88" i="1" s="1"/>
  <c r="E26" i="9" s="1"/>
  <c r="B55" i="1"/>
  <c r="C55" i="1" s="1"/>
  <c r="B56" i="1" s="1"/>
  <c r="C56" i="1" s="1"/>
  <c r="B58" i="1" s="1"/>
  <c r="C58" i="1" s="1"/>
  <c r="B59" i="1" s="1"/>
  <c r="C59" i="1" s="1"/>
  <c r="C114" i="1" l="1"/>
  <c r="B61" i="1"/>
  <c r="C61" i="1" s="1"/>
  <c r="B62" i="1" s="1"/>
  <c r="C62" i="1" s="1"/>
  <c r="C26" i="9" s="1"/>
  <c r="B116" i="1" l="1"/>
  <c r="B3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Særlig info:
Kunne være, hvis adgang til undervisning eller eksamen kræver særlige foranstaltninger eller lignende. (Eksempelvis: Ringe til portner, tlf. xx xx xx xx). Anmærkning overføres aut. til Anmeldelse/Bestillings-ark. </t>
        </r>
      </text>
    </comment>
  </commentList>
</comments>
</file>

<file path=xl/sharedStrings.xml><?xml version="1.0" encoding="utf-8"?>
<sst xmlns="http://schemas.openxmlformats.org/spreadsheetml/2006/main" count="131" uniqueCount="103">
  <si>
    <t xml:space="preserve">kursusstart </t>
  </si>
  <si>
    <t>(dd-mm-åå)</t>
  </si>
  <si>
    <t>mødetidspunkt</t>
  </si>
  <si>
    <t>(tt:mm)</t>
  </si>
  <si>
    <t>nødvendig tid ved opstart, før egentlig undervisning første dag</t>
  </si>
  <si>
    <t>antal minutter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</si>
  <si>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</si>
  <si>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</si>
  <si>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</si>
  <si>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</si>
  <si>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</si>
  <si>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</si>
  <si>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</si>
  <si>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</si>
  <si>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</si>
  <si>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</si>
  <si>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(adr.hvis anden):</t>
  </si>
  <si>
    <t>Evt. særlig info til BRS:</t>
  </si>
  <si>
    <t>Antal kursister:</t>
  </si>
  <si>
    <t>repetition grundkursus + klasse 1 + tank</t>
  </si>
  <si>
    <t>fra</t>
  </si>
  <si>
    <t>til</t>
  </si>
  <si>
    <t>min</t>
  </si>
  <si>
    <t>lekt.</t>
  </si>
  <si>
    <t>Dag 1</t>
  </si>
  <si>
    <r>
      <t xml:space="preserve">Velkomst og opstart. </t>
    </r>
    <r>
      <rPr>
        <b/>
        <sz val="11"/>
        <rFont val="Tahoma"/>
        <family val="2"/>
      </rPr>
      <t>NB! Emnerne herunder skal repeteres i forhold til tidl. udd.</t>
    </r>
  </si>
  <si>
    <t>Introduktion til håndbog. Repetition af- ændringer i-  regler m.m.</t>
  </si>
  <si>
    <t>Lovgivning. Almindelige bestemmelser vedrørende transport af farligt gods.</t>
  </si>
  <si>
    <t>Pause</t>
  </si>
  <si>
    <t xml:space="preserve">Andre transportformer - Multimodal transport. </t>
  </si>
  <si>
    <t>Stoffernes vigtigste faretyper og egenskaber, klassificering</t>
  </si>
  <si>
    <t xml:space="preserve">Hensigtsmæssige forebyggende sikkerhedsmæssige foranstaltninger i forhold hertil. </t>
  </si>
  <si>
    <t xml:space="preserve">Emballagekrav. Afmærkning af kolli - faresedler og påskrifter. </t>
  </si>
  <si>
    <t>Transportdokumenter, skriftlige anvisninger, containerpakkeattester</t>
  </si>
  <si>
    <t>Kontrol af overensstemmelse mellem kolliafmærkning og transportdokumenter</t>
  </si>
  <si>
    <t xml:space="preserve">Middag </t>
  </si>
  <si>
    <t>Transport ”under frimængden”</t>
  </si>
  <si>
    <t>Transport under "Begrænsede mængder" og "Undtagne mængder"</t>
  </si>
  <si>
    <t>Regler for sammenlæsning. Regler for håndtering i forbindelse med af- og pålæsning</t>
  </si>
  <si>
    <t>Fareskilte og faresedler (køretøj, veksellad, container). Regler for afmærkning af køretøjer</t>
  </si>
  <si>
    <t>Regler for begrænsninger i transporteret mængde i visse klasser. Lastsikring (surring / stuvning)</t>
  </si>
  <si>
    <t>Ansvar. Eget og andres. - Transport af farligt affald (herunder eksport/import) og miljøbeskyttelse.</t>
  </si>
  <si>
    <t>Trafiksikkerhed - Tunnelsikkerhed, 1.-hjælp vedr. forbrændinger, ætsninger og forgiftninger</t>
  </si>
  <si>
    <t>Oplæg til praktisk øvelse</t>
  </si>
  <si>
    <t>Dag 2</t>
  </si>
  <si>
    <t>Formål med- og betjening af- evt. teknisk udstyr på køretøjer. Eks. Køleanlæg etc.</t>
  </si>
  <si>
    <t xml:space="preserve">Sikringsbestemmelser (kap. 1.10). Repetition og opsamling. </t>
  </si>
  <si>
    <r>
      <rPr>
        <b/>
        <sz val="11"/>
        <rFont val="Tahoma"/>
        <family val="2"/>
      </rPr>
      <t>Tank</t>
    </r>
    <r>
      <rPr>
        <sz val="11"/>
        <rFont val="Tahoma"/>
        <family val="2"/>
      </rPr>
      <t xml:space="preserve"> </t>
    </r>
  </si>
  <si>
    <t>Repetition af særlige regler for Tank.</t>
  </si>
  <si>
    <t>godkendelsesattester, -mærkning, afmærkning med faresedler og orangefarvede skilte mv.</t>
  </si>
  <si>
    <t>Generel teoretisk viden om de forskellige og forskelligartede lastnings- og aflæsningssystemer</t>
  </si>
  <si>
    <t>Hvorledes køretøjer reagerer under kørsel, herunder ladningens bevægelser</t>
  </si>
  <si>
    <t>Skvulpeplader, rumopdeling m.v.</t>
  </si>
  <si>
    <r>
      <rPr>
        <b/>
        <sz val="11"/>
        <rFont val="Tahoma"/>
        <family val="2"/>
      </rPr>
      <t>Praktisk øvelse GRUND</t>
    </r>
    <r>
      <rPr>
        <sz val="11"/>
        <rFont val="Tahoma"/>
        <family val="2"/>
      </rPr>
      <t xml:space="preserve"> - Grundlæggende viden om brug af: Køretøjets udstyr/brandslukningsudstyr</t>
    </r>
  </si>
  <si>
    <t>Personligt værneudstyr</t>
  </si>
  <si>
    <t xml:space="preserve">Uheldsøvelse - generelle forholdsregler for chaufføren </t>
  </si>
  <si>
    <t>eventuelle særlige tiltag, brandslukning, førstehjælp</t>
  </si>
  <si>
    <t>Uheldsøvelse - fortsat</t>
  </si>
  <si>
    <t>Praktisk øvelse TANK</t>
  </si>
  <si>
    <t>Særlige risici og indsatsmuligheder vedr. uheld, ifm. tankvognstransporter af farligt gods</t>
  </si>
  <si>
    <t>Dag 3</t>
  </si>
  <si>
    <t>Opsamling og evaluering af praktisk øvelse</t>
  </si>
  <si>
    <t>Forholdsregler i forbindelse med statisk elektricitet</t>
  </si>
  <si>
    <t>Tunnelrestriktioner</t>
  </si>
  <si>
    <t>repetition og opsamling på tanklektioner</t>
  </si>
  <si>
    <r>
      <t>Klasse 1</t>
    </r>
    <r>
      <rPr>
        <sz val="11"/>
        <rFont val="Tahoma"/>
        <family val="2"/>
      </rPr>
      <t xml:space="preserve"> </t>
    </r>
  </si>
  <si>
    <t>Repetition af særlige regler for klasse 1</t>
  </si>
  <si>
    <t>Særlige risici i forbindelse med eksplosive og pyrotekniske stoffer og genstande</t>
  </si>
  <si>
    <t>Middag</t>
  </si>
  <si>
    <t>Typer af køretøjer, godkendelsesattest, begrænsninger i læsset mængde m.v.</t>
  </si>
  <si>
    <t>Særlige krav vedrørende sammenlæsning af stoffer og genstande i klasse 1</t>
  </si>
  <si>
    <t>Opsamling og repetition, klasse 1</t>
  </si>
  <si>
    <t>Bestemmelser vedrørende eksamen</t>
  </si>
  <si>
    <t>Pause og klargøring til eksamen</t>
  </si>
  <si>
    <t>Eksamen</t>
  </si>
  <si>
    <t>Repetition grund + klasse 1           + tank</t>
  </si>
  <si>
    <t>Instruktør (eksamensvagt) - hvis anden:</t>
  </si>
  <si>
    <t>-</t>
  </si>
  <si>
    <t>Evaluering af eksamen.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</si>
  <si>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</si>
  <si>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</si>
  <si>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</si>
  <si>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</si>
  <si>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</si>
  <si>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</si>
  <si>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</si>
  <si>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</si>
  <si>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</si>
  <si>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</t>
  </si>
  <si>
    <t xml:space="preserve">Særlige adgangsforhold: </t>
  </si>
  <si>
    <t>Kursussted</t>
  </si>
  <si>
    <t>Undervsiningen afholdes, adresse:</t>
  </si>
  <si>
    <t>Eksamen afholdes (adr. hvis anden)</t>
  </si>
  <si>
    <t>Instruktør(er)s navn(e)</t>
  </si>
  <si>
    <t>Teori:</t>
  </si>
  <si>
    <t xml:space="preserve">Praktiske øvelser (hvis disse afholdes og med anden instruktør end ved teori): </t>
  </si>
  <si>
    <t xml:space="preserve">Tidsrummet for undervisning: </t>
  </si>
  <si>
    <t>Kursusdatoer</t>
  </si>
  <si>
    <t>Tidsrum (start/slut)</t>
  </si>
  <si>
    <t xml:space="preserve">Tidsrummet for eksamen: </t>
  </si>
  <si>
    <t>Eksamensdato</t>
  </si>
  <si>
    <t>Tid - start:</t>
  </si>
  <si>
    <t>Tid - slut: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</si>
</sst>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17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51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/>
    </xf>
    <xf numFmtId="0" fontId="6" fillId="0" borderId="0" xfId="0" applyFont="1"/>
    <xf numFmtId="0" fontId="2" fillId="0" borderId="0" xfId="0" applyFont="1"/>
    <xf numFmtId="0" fontId="8" fillId="0" borderId="0" xfId="1" applyAlignment="1" applyProtection="1"/>
    <xf numFmtId="0" fontId="1" fillId="0" borderId="0" xfId="2" applyFont="1" applyAlignment="1">
      <alignment vertical="top"/>
    </xf>
    <xf numFmtId="0" fontId="1" fillId="0" borderId="0" xfId="2" applyFont="1" applyAlignment="1">
      <alignment vertical="top" wrapText="1"/>
    </xf>
    <xf numFmtId="0" fontId="1" fillId="0" borderId="0" xfId="2" applyFont="1" applyAlignment="1">
      <alignment wrapText="1"/>
    </xf>
    <xf numFmtId="49" fontId="6" fillId="0" borderId="0" xfId="2" applyNumberFormat="1" applyFont="1" applyAlignment="1">
      <alignment horizontal="left" vertical="top"/>
    </xf>
    <xf numFmtId="49" fontId="1" fillId="0" borderId="0" xfId="2" applyNumberFormat="1" applyFont="1" applyAlignment="1">
      <alignment horizontal="left" vertical="top"/>
    </xf>
    <xf numFmtId="0" fontId="1" fillId="0" borderId="0" xfId="2" applyFont="1"/>
    <xf numFmtId="0" fontId="1" fillId="0" borderId="0" xfId="2" applyFont="1" applyAlignment="1">
      <alignment horizontal="left" vertical="top"/>
    </xf>
    <xf numFmtId="0" fontId="10" fillId="0" borderId="0" xfId="2" applyFont="1"/>
    <xf numFmtId="0" fontId="5" fillId="0" borderId="0" xfId="2" applyFont="1"/>
    <xf numFmtId="0" fontId="2" fillId="0" borderId="0" xfId="2"/>
    <xf numFmtId="0" fontId="7" fillId="0" borderId="0" xfId="2" applyFont="1"/>
    <xf numFmtId="0" fontId="11" fillId="0" borderId="0" xfId="2" applyFont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Alignment="1">
      <alignment horizontal="center"/>
    </xf>
    <xf numFmtId="164" fontId="2" fillId="0" borderId="0" xfId="2" applyNumberFormat="1" applyAlignment="1">
      <alignment horizontal="center"/>
    </xf>
    <xf numFmtId="20" fontId="2" fillId="0" borderId="0" xfId="2" applyNumberFormat="1" applyAlignment="1">
      <alignment horizontal="center"/>
    </xf>
    <xf numFmtId="0" fontId="13" fillId="0" borderId="0" xfId="2" applyFont="1"/>
    <xf numFmtId="0" fontId="3" fillId="0" borderId="0" xfId="2" applyFont="1"/>
    <xf numFmtId="0" fontId="10" fillId="0" borderId="1" xfId="2" applyFont="1" applyBorder="1" applyAlignment="1">
      <alignment vertical="top" wrapText="1"/>
    </xf>
    <xf numFmtId="0" fontId="3" fillId="0" borderId="0" xfId="2" applyFont="1" applyAlignment="1">
      <alignment horizontal="left"/>
    </xf>
    <xf numFmtId="49" fontId="3" fillId="0" borderId="0" xfId="2" applyNumberFormat="1" applyFont="1"/>
    <xf numFmtId="165" fontId="2" fillId="0" borderId="0" xfId="2" applyNumberFormat="1"/>
    <xf numFmtId="20" fontId="2" fillId="0" borderId="1" xfId="2" applyNumberFormat="1" applyBorder="1" applyAlignment="1">
      <alignment horizontal="center"/>
    </xf>
    <xf numFmtId="20" fontId="2" fillId="0" borderId="0" xfId="2" applyNumberFormat="1"/>
    <xf numFmtId="0" fontId="11" fillId="0" borderId="1" xfId="2" applyFont="1" applyBorder="1"/>
    <xf numFmtId="0" fontId="2" fillId="0" borderId="1" xfId="2" applyBorder="1"/>
    <xf numFmtId="165" fontId="2" fillId="0" borderId="0" xfId="2" applyNumberFormat="1" applyAlignment="1">
      <alignment horizontal="center"/>
    </xf>
    <xf numFmtId="0" fontId="10" fillId="0" borderId="51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164" fontId="16" fillId="2" borderId="2" xfId="0" applyNumberFormat="1" applyFont="1" applyFill="1" applyBorder="1" applyAlignment="1" applyProtection="1">
      <alignment horizontal="center"/>
      <protection locked="0"/>
    </xf>
    <xf numFmtId="0" fontId="15" fillId="3" borderId="6" xfId="0" applyFont="1" applyFill="1" applyBorder="1"/>
    <xf numFmtId="0" fontId="15" fillId="3" borderId="7" xfId="0" applyFont="1" applyFill="1" applyBorder="1"/>
    <xf numFmtId="0" fontId="15" fillId="3" borderId="8" xfId="0" applyFont="1" applyFill="1" applyBorder="1"/>
    <xf numFmtId="20" fontId="16" fillId="2" borderId="3" xfId="0" applyNumberFormat="1" applyFont="1" applyFill="1" applyBorder="1" applyAlignment="1" applyProtection="1">
      <alignment horizontal="center"/>
      <protection locked="0"/>
    </xf>
    <xf numFmtId="0" fontId="15" fillId="3" borderId="9" xfId="0" applyFont="1" applyFill="1" applyBorder="1"/>
    <xf numFmtId="0" fontId="15" fillId="3" borderId="10" xfId="0" applyFont="1" applyFill="1" applyBorder="1"/>
    <xf numFmtId="0" fontId="15" fillId="3" borderId="11" xfId="0" applyFont="1" applyFill="1" applyBorder="1"/>
    <xf numFmtId="0" fontId="16" fillId="2" borderId="2" xfId="0" applyFont="1" applyFill="1" applyBorder="1" applyAlignment="1" applyProtection="1">
      <alignment horizontal="center"/>
      <protection locked="0"/>
    </xf>
    <xf numFmtId="0" fontId="16" fillId="2" borderId="5" xfId="0" applyFont="1" applyFill="1" applyBorder="1" applyAlignment="1" applyProtection="1">
      <alignment horizontal="center"/>
      <protection locked="0"/>
    </xf>
    <xf numFmtId="0" fontId="15" fillId="3" borderId="12" xfId="0" applyFont="1" applyFill="1" applyBorder="1"/>
    <xf numFmtId="0" fontId="15" fillId="3" borderId="21" xfId="0" applyFont="1" applyFill="1" applyBorder="1"/>
    <xf numFmtId="0" fontId="15" fillId="3" borderId="22" xfId="0" applyFont="1" applyFill="1" applyBorder="1"/>
    <xf numFmtId="0" fontId="15" fillId="3" borderId="37" xfId="2" applyFont="1" applyFill="1" applyBorder="1" applyAlignment="1">
      <alignment horizontal="left"/>
    </xf>
    <xf numFmtId="0" fontId="16" fillId="3" borderId="13" xfId="2" applyFont="1" applyFill="1" applyBorder="1" applyAlignment="1">
      <alignment horizontal="left"/>
    </xf>
    <xf numFmtId="0" fontId="16" fillId="3" borderId="13" xfId="2" applyFont="1" applyFill="1" applyBorder="1" applyAlignment="1">
      <alignment horizontal="center"/>
    </xf>
    <xf numFmtId="0" fontId="16" fillId="3" borderId="10" xfId="2" applyFont="1" applyFill="1" applyBorder="1" applyAlignment="1">
      <alignment horizontal="left"/>
    </xf>
    <xf numFmtId="0" fontId="16" fillId="3" borderId="10" xfId="2" applyFont="1" applyFill="1" applyBorder="1" applyAlignment="1">
      <alignment horizontal="center"/>
    </xf>
    <xf numFmtId="0" fontId="15" fillId="3" borderId="44" xfId="0" applyFont="1" applyFill="1" applyBorder="1" applyAlignment="1">
      <alignment horizontal="left"/>
    </xf>
    <xf numFmtId="0" fontId="16" fillId="3" borderId="41" xfId="0" applyFont="1" applyFill="1" applyBorder="1" applyAlignment="1">
      <alignment horizontal="left"/>
    </xf>
    <xf numFmtId="0" fontId="16" fillId="3" borderId="41" xfId="0" applyFont="1" applyFill="1" applyBorder="1" applyAlignment="1">
      <alignment horizontal="center"/>
    </xf>
    <xf numFmtId="0" fontId="16" fillId="2" borderId="56" xfId="0" applyFont="1" applyFill="1" applyBorder="1" applyAlignment="1" applyProtection="1">
      <alignment horizontal="center"/>
      <protection locked="0"/>
    </xf>
    <xf numFmtId="0" fontId="15" fillId="3" borderId="41" xfId="0" applyFont="1" applyFill="1" applyBorder="1" applyAlignment="1">
      <alignment horizontal="left"/>
    </xf>
    <xf numFmtId="0" fontId="15" fillId="3" borderId="41" xfId="0" applyFont="1" applyFill="1" applyBorder="1"/>
    <xf numFmtId="0" fontId="15" fillId="3" borderId="42" xfId="0" applyFont="1" applyFill="1" applyBorder="1"/>
    <xf numFmtId="0" fontId="15" fillId="0" borderId="0" xfId="0" applyFont="1"/>
    <xf numFmtId="0" fontId="15" fillId="0" borderId="15" xfId="0" applyFont="1" applyBorder="1"/>
    <xf numFmtId="0" fontId="15" fillId="0" borderId="16" xfId="0" applyFont="1" applyBorder="1"/>
    <xf numFmtId="0" fontId="16" fillId="0" borderId="36" xfId="0" applyFont="1" applyBorder="1"/>
    <xf numFmtId="164" fontId="16" fillId="0" borderId="4" xfId="0" applyNumberFormat="1" applyFont="1" applyBorder="1" applyAlignment="1">
      <alignment horizontal="center"/>
    </xf>
    <xf numFmtId="0" fontId="15" fillId="4" borderId="7" xfId="0" applyFont="1" applyFill="1" applyBorder="1"/>
    <xf numFmtId="0" fontId="15" fillId="4" borderId="3" xfId="0" applyFont="1" applyFill="1" applyBorder="1"/>
    <xf numFmtId="20" fontId="15" fillId="0" borderId="17" xfId="0" applyNumberFormat="1" applyFont="1" applyBorder="1"/>
    <xf numFmtId="20" fontId="15" fillId="0" borderId="18" xfId="0" applyNumberFormat="1" applyFon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/>
    <xf numFmtId="20" fontId="15" fillId="0" borderId="24" xfId="0" applyNumberFormat="1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0" borderId="28" xfId="0" applyFont="1" applyBorder="1" applyAlignment="1">
      <alignment horizontal="center" vertical="center"/>
    </xf>
    <xf numFmtId="20" fontId="15" fillId="0" borderId="20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2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19" xfId="0" applyFont="1" applyBorder="1"/>
    <xf numFmtId="164" fontId="16" fillId="2" borderId="57" xfId="0" applyNumberFormat="1" applyFont="1" applyFill="1" applyBorder="1" applyAlignment="1">
      <alignment horizontal="center"/>
    </xf>
    <xf numFmtId="0" fontId="15" fillId="4" borderId="50" xfId="0" applyFont="1" applyFill="1" applyBorder="1"/>
    <xf numFmtId="0" fontId="15" fillId="4" borderId="8" xfId="0" applyFont="1" applyFill="1" applyBorder="1"/>
    <xf numFmtId="0" fontId="15" fillId="0" borderId="0" xfId="2" applyFont="1"/>
    <xf numFmtId="0" fontId="15" fillId="0" borderId="23" xfId="2" applyFont="1" applyBorder="1"/>
    <xf numFmtId="20" fontId="15" fillId="0" borderId="40" xfId="0" applyNumberFormat="1" applyFont="1" applyBorder="1" applyAlignment="1" applyProtection="1">
      <alignment horizontal="center" vertical="center"/>
      <protection locked="0"/>
    </xf>
    <xf numFmtId="0" fontId="15" fillId="7" borderId="36" xfId="2" applyFont="1" applyFill="1" applyBorder="1" applyAlignment="1">
      <alignment vertical="top"/>
    </xf>
    <xf numFmtId="0" fontId="15" fillId="0" borderId="7" xfId="2" applyFont="1" applyBorder="1" applyAlignment="1">
      <alignment vertical="top"/>
    </xf>
    <xf numFmtId="0" fontId="15" fillId="0" borderId="3" xfId="2" applyFont="1" applyBorder="1" applyAlignment="1">
      <alignment vertical="top"/>
    </xf>
    <xf numFmtId="0" fontId="15" fillId="0" borderId="25" xfId="2" applyFont="1" applyBorder="1" applyAlignment="1">
      <alignment vertical="top"/>
    </xf>
    <xf numFmtId="0" fontId="15" fillId="0" borderId="13" xfId="2" applyFont="1" applyBorder="1" applyAlignment="1">
      <alignment vertical="top"/>
    </xf>
    <xf numFmtId="0" fontId="15" fillId="0" borderId="14" xfId="2" applyFont="1" applyBorder="1" applyAlignment="1">
      <alignment vertical="top"/>
    </xf>
    <xf numFmtId="0" fontId="15" fillId="0" borderId="35" xfId="2" applyFont="1" applyBorder="1" applyAlignment="1">
      <alignment vertical="top"/>
    </xf>
    <xf numFmtId="0" fontId="15" fillId="0" borderId="21" xfId="2" applyFont="1" applyBorder="1" applyAlignment="1">
      <alignment vertical="top"/>
    </xf>
    <xf numFmtId="0" fontId="15" fillId="0" borderId="22" xfId="2" applyFont="1" applyBorder="1" applyAlignment="1">
      <alignment vertical="top"/>
    </xf>
    <xf numFmtId="0" fontId="16" fillId="6" borderId="35" xfId="2" applyFont="1" applyFill="1" applyBorder="1" applyAlignment="1">
      <alignment horizontal="left" vertical="top"/>
    </xf>
    <xf numFmtId="0" fontId="15" fillId="6" borderId="21" xfId="2" applyFont="1" applyFill="1" applyBorder="1" applyAlignment="1">
      <alignment horizontal="left" vertical="top"/>
    </xf>
    <xf numFmtId="0" fontId="15" fillId="6" borderId="22" xfId="2" applyFont="1" applyFill="1" applyBorder="1" applyAlignment="1">
      <alignment horizontal="left" vertical="top"/>
    </xf>
    <xf numFmtId="0" fontId="15" fillId="6" borderId="25" xfId="2" applyFont="1" applyFill="1" applyBorder="1" applyAlignment="1">
      <alignment horizontal="left" vertical="top"/>
    </xf>
    <xf numFmtId="0" fontId="15" fillId="6" borderId="13" xfId="2" applyFont="1" applyFill="1" applyBorder="1" applyAlignment="1">
      <alignment horizontal="left" vertical="top"/>
    </xf>
    <xf numFmtId="0" fontId="15" fillId="6" borderId="14" xfId="2" applyFont="1" applyFill="1" applyBorder="1" applyAlignment="1">
      <alignment horizontal="left" vertical="top"/>
    </xf>
    <xf numFmtId="0" fontId="16" fillId="0" borderId="0" xfId="0" applyFont="1"/>
    <xf numFmtId="164" fontId="16" fillId="2" borderId="5" xfId="0" applyNumberFormat="1" applyFont="1" applyFill="1" applyBorder="1" applyAlignment="1" applyProtection="1">
      <alignment horizontal="center"/>
      <protection locked="0"/>
    </xf>
    <xf numFmtId="0" fontId="15" fillId="3" borderId="13" xfId="2" applyFont="1" applyFill="1" applyBorder="1"/>
    <xf numFmtId="0" fontId="15" fillId="3" borderId="13" xfId="2" applyFont="1" applyFill="1" applyBorder="1" applyAlignment="1">
      <alignment horizontal="left" vertical="top"/>
    </xf>
    <xf numFmtId="0" fontId="15" fillId="3" borderId="14" xfId="2" applyFont="1" applyFill="1" applyBorder="1" applyAlignment="1">
      <alignment horizontal="left" vertical="top"/>
    </xf>
    <xf numFmtId="0" fontId="15" fillId="0" borderId="24" xfId="2" applyFont="1" applyBorder="1" applyAlignment="1">
      <alignment horizontal="left" vertical="top"/>
    </xf>
    <xf numFmtId="0" fontId="15" fillId="0" borderId="21" xfId="2" applyFont="1" applyBorder="1" applyAlignment="1">
      <alignment horizontal="left" vertical="top"/>
    </xf>
    <xf numFmtId="0" fontId="15" fillId="0" borderId="22" xfId="2" applyFont="1" applyBorder="1" applyAlignment="1">
      <alignment horizontal="left" vertical="top"/>
    </xf>
    <xf numFmtId="0" fontId="15" fillId="0" borderId="25" xfId="2" applyFont="1" applyBorder="1" applyAlignment="1">
      <alignment horizontal="left" vertical="top"/>
    </xf>
    <xf numFmtId="0" fontId="15" fillId="0" borderId="13" xfId="2" applyFont="1" applyBorder="1" applyAlignment="1">
      <alignment horizontal="left" vertical="top"/>
    </xf>
    <xf numFmtId="0" fontId="15" fillId="0" borderId="14" xfId="2" applyFont="1" applyBorder="1" applyAlignment="1">
      <alignment horizontal="left" vertical="top"/>
    </xf>
    <xf numFmtId="0" fontId="15" fillId="3" borderId="13" xfId="0" applyFont="1" applyFill="1" applyBorder="1"/>
    <xf numFmtId="0" fontId="15" fillId="3" borderId="13" xfId="0" applyFont="1" applyFill="1" applyBorder="1" applyAlignment="1">
      <alignment horizontal="left" vertical="top"/>
    </xf>
    <xf numFmtId="0" fontId="15" fillId="3" borderId="14" xfId="0" applyFont="1" applyFill="1" applyBorder="1" applyAlignment="1">
      <alignment horizontal="left" vertical="top"/>
    </xf>
    <xf numFmtId="49" fontId="16" fillId="8" borderId="36" xfId="2" applyNumberFormat="1" applyFont="1" applyFill="1" applyBorder="1" applyAlignment="1">
      <alignment horizontal="left" vertical="top"/>
    </xf>
    <xf numFmtId="49" fontId="15" fillId="0" borderId="7" xfId="2" applyNumberFormat="1" applyFont="1" applyBorder="1" applyAlignment="1">
      <alignment horizontal="left" vertical="top"/>
    </xf>
    <xf numFmtId="49" fontId="15" fillId="0" borderId="3" xfId="2" applyNumberFormat="1" applyFont="1" applyBorder="1" applyAlignment="1">
      <alignment horizontal="left" vertical="top"/>
    </xf>
    <xf numFmtId="0" fontId="15" fillId="0" borderId="25" xfId="2" applyFont="1" applyBorder="1"/>
    <xf numFmtId="20" fontId="15" fillId="0" borderId="31" xfId="0" applyNumberFormat="1" applyFont="1" applyBorder="1" applyAlignment="1">
      <alignment horizontal="center" vertical="center"/>
    </xf>
    <xf numFmtId="20" fontId="15" fillId="0" borderId="32" xfId="0" applyNumberFormat="1" applyFont="1" applyBorder="1" applyAlignment="1">
      <alignment horizontal="center" vertical="center"/>
    </xf>
    <xf numFmtId="0" fontId="15" fillId="2" borderId="32" xfId="0" applyFont="1" applyFill="1" applyBorder="1" applyAlignment="1" applyProtection="1">
      <alignment horizontal="center"/>
      <protection locked="0"/>
    </xf>
    <xf numFmtId="0" fontId="15" fillId="3" borderId="41" xfId="0" applyFont="1" applyFill="1" applyBorder="1" applyAlignment="1">
      <alignment horizontal="left" vertical="top"/>
    </xf>
    <xf numFmtId="0" fontId="15" fillId="3" borderId="42" xfId="0" applyFont="1" applyFill="1" applyBorder="1" applyAlignment="1">
      <alignment horizontal="left" vertical="top"/>
    </xf>
    <xf numFmtId="0" fontId="15" fillId="4" borderId="37" xfId="0" applyFont="1" applyFill="1" applyBorder="1" applyAlignment="1">
      <alignment horizontal="left" vertical="top"/>
    </xf>
    <xf numFmtId="0" fontId="15" fillId="4" borderId="13" xfId="0" applyFont="1" applyFill="1" applyBorder="1" applyAlignment="1">
      <alignment horizontal="left" vertical="top"/>
    </xf>
    <xf numFmtId="0" fontId="15" fillId="4" borderId="14" xfId="0" applyFont="1" applyFill="1" applyBorder="1" applyAlignment="1">
      <alignment horizontal="left" vertical="top"/>
    </xf>
    <xf numFmtId="0" fontId="15" fillId="0" borderId="49" xfId="0" applyFont="1" applyBorder="1" applyAlignment="1">
      <alignment horizontal="center"/>
    </xf>
    <xf numFmtId="0" fontId="15" fillId="0" borderId="49" xfId="0" applyFont="1" applyBorder="1"/>
    <xf numFmtId="0" fontId="15" fillId="0" borderId="34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15" fillId="0" borderId="32" xfId="0" applyFont="1" applyBorder="1" applyAlignment="1">
      <alignment horizontal="center" vertical="center"/>
    </xf>
    <xf numFmtId="20" fontId="15" fillId="0" borderId="27" xfId="0" applyNumberFormat="1" applyFont="1" applyBorder="1" applyAlignment="1">
      <alignment horizontal="center" vertical="center"/>
    </xf>
    <xf numFmtId="20" fontId="15" fillId="0" borderId="26" xfId="0" applyNumberFormat="1" applyFont="1" applyBorder="1" applyAlignment="1">
      <alignment horizontal="center" vertical="center"/>
    </xf>
    <xf numFmtId="20" fontId="15" fillId="0" borderId="48" xfId="0" applyNumberFormat="1" applyFont="1" applyBorder="1" applyAlignment="1">
      <alignment horizontal="center" vertical="center"/>
    </xf>
    <xf numFmtId="20" fontId="15" fillId="0" borderId="4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0" fontId="15" fillId="0" borderId="40" xfId="0" applyNumberFormat="1" applyFont="1" applyBorder="1" applyAlignment="1">
      <alignment horizontal="center" vertical="center"/>
    </xf>
    <xf numFmtId="20" fontId="15" fillId="0" borderId="47" xfId="0" applyNumberFormat="1" applyFont="1" applyBorder="1" applyAlignment="1">
      <alignment horizontal="center" vertical="center"/>
    </xf>
    <xf numFmtId="0" fontId="15" fillId="3" borderId="9" xfId="2" applyFont="1" applyFill="1" applyBorder="1" applyAlignment="1">
      <alignment horizontal="left"/>
    </xf>
    <xf numFmtId="165" fontId="2" fillId="0" borderId="1" xfId="2" applyNumberFormat="1" applyBorder="1" applyAlignment="1">
      <alignment horizontal="center"/>
    </xf>
    <xf numFmtId="0" fontId="10" fillId="0" borderId="1" xfId="2" applyFont="1" applyBorder="1" applyAlignment="1">
      <alignment horizontal="left" vertical="top" wrapText="1"/>
    </xf>
    <xf numFmtId="0" fontId="15" fillId="5" borderId="51" xfId="2" applyFont="1" applyFill="1" applyBorder="1" applyAlignment="1">
      <alignment horizontal="left" wrapText="1"/>
    </xf>
    <xf numFmtId="0" fontId="15" fillId="5" borderId="10" xfId="2" applyFont="1" applyFill="1" applyBorder="1" applyAlignment="1">
      <alignment horizontal="left" wrapText="1"/>
    </xf>
    <xf numFmtId="0" fontId="15" fillId="5" borderId="11" xfId="2" applyFont="1" applyFill="1" applyBorder="1" applyAlignment="1">
      <alignment horizontal="left" wrapText="1"/>
    </xf>
    <xf numFmtId="0" fontId="15" fillId="0" borderId="25" xfId="2" applyFont="1" applyBorder="1" applyAlignment="1">
      <alignment horizontal="left" vertical="top" wrapText="1"/>
    </xf>
    <xf numFmtId="0" fontId="15" fillId="0" borderId="13" xfId="2" applyFont="1" applyBorder="1" applyAlignment="1">
      <alignment horizontal="left" vertical="top" wrapText="1"/>
    </xf>
    <xf numFmtId="0" fontId="15" fillId="0" borderId="14" xfId="2" applyFont="1" applyBorder="1" applyAlignment="1">
      <alignment horizontal="left" vertical="top" wrapText="1"/>
    </xf>
    <xf numFmtId="0" fontId="15" fillId="0" borderId="24" xfId="2" applyFont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5" fillId="0" borderId="23" xfId="2" applyFont="1" applyBorder="1" applyAlignment="1">
      <alignment horizontal="left" vertical="top" wrapText="1"/>
    </xf>
    <xf numFmtId="0" fontId="15" fillId="0" borderId="35" xfId="2" applyFont="1" applyBorder="1" applyAlignment="1">
      <alignment horizontal="left" vertical="top" wrapText="1"/>
    </xf>
    <xf numFmtId="0" fontId="15" fillId="0" borderId="21" xfId="2" applyFont="1" applyBorder="1" applyAlignment="1">
      <alignment horizontal="left" vertical="top" wrapText="1"/>
    </xf>
    <xf numFmtId="0" fontId="15" fillId="0" borderId="22" xfId="2" applyFont="1" applyBorder="1" applyAlignment="1">
      <alignment horizontal="left" vertical="top" wrapText="1"/>
    </xf>
    <xf numFmtId="0" fontId="15" fillId="0" borderId="34" xfId="2" applyFont="1" applyBorder="1" applyAlignment="1">
      <alignment horizontal="left" vertical="top" wrapText="1"/>
    </xf>
    <xf numFmtId="0" fontId="15" fillId="0" borderId="41" xfId="2" applyFont="1" applyBorder="1" applyAlignment="1">
      <alignment horizontal="left" vertical="top" wrapText="1"/>
    </xf>
    <xf numFmtId="0" fontId="15" fillId="0" borderId="42" xfId="2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top" wrapText="1"/>
    </xf>
    <xf numFmtId="0" fontId="15" fillId="4" borderId="23" xfId="0" applyFont="1" applyFill="1" applyBorder="1" applyAlignment="1">
      <alignment horizontal="center" vertical="top" wrapText="1"/>
    </xf>
    <xf numFmtId="0" fontId="15" fillId="4" borderId="44" xfId="0" applyFont="1" applyFill="1" applyBorder="1" applyAlignment="1">
      <alignment horizontal="center" vertical="top" wrapText="1"/>
    </xf>
    <xf numFmtId="0" fontId="15" fillId="4" borderId="42" xfId="0" applyFont="1" applyFill="1" applyBorder="1" applyAlignment="1">
      <alignment horizontal="center" vertical="top" wrapText="1"/>
    </xf>
    <xf numFmtId="0" fontId="16" fillId="2" borderId="45" xfId="0" applyFont="1" applyFill="1" applyBorder="1" applyAlignment="1" applyProtection="1">
      <alignment horizontal="center" vertical="top"/>
      <protection locked="0"/>
    </xf>
    <xf numFmtId="0" fontId="16" fillId="2" borderId="38" xfId="0" applyFont="1" applyFill="1" applyBorder="1" applyAlignment="1" applyProtection="1">
      <alignment horizontal="center" vertical="top"/>
      <protection locked="0"/>
    </xf>
    <xf numFmtId="0" fontId="16" fillId="2" borderId="46" xfId="0" applyFont="1" applyFill="1" applyBorder="1" applyAlignment="1" applyProtection="1">
      <alignment horizontal="center" vertical="top"/>
      <protection locked="0"/>
    </xf>
    <xf numFmtId="0" fontId="15" fillId="0" borderId="47" xfId="0" applyFont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43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0" fontId="15" fillId="3" borderId="11" xfId="0" applyFont="1" applyFill="1" applyBorder="1" applyAlignment="1">
      <alignment horizontal="left"/>
    </xf>
    <xf numFmtId="0" fontId="15" fillId="5" borderId="35" xfId="2" applyFont="1" applyFill="1" applyBorder="1" applyAlignment="1">
      <alignment horizontal="left" wrapText="1"/>
    </xf>
    <xf numFmtId="0" fontId="15" fillId="5" borderId="21" xfId="2" applyFont="1" applyFill="1" applyBorder="1" applyAlignment="1">
      <alignment horizontal="left" wrapText="1"/>
    </xf>
    <xf numFmtId="0" fontId="15" fillId="5" borderId="22" xfId="2" applyFont="1" applyFill="1" applyBorder="1" applyAlignment="1">
      <alignment horizontal="left" wrapText="1"/>
    </xf>
    <xf numFmtId="0" fontId="15" fillId="7" borderId="32" xfId="0" applyFont="1" applyFill="1" applyBorder="1" applyAlignment="1">
      <alignment horizontal="center" vertical="center"/>
    </xf>
    <xf numFmtId="20" fontId="15" fillId="0" borderId="39" xfId="0" applyNumberFormat="1" applyFont="1" applyBorder="1" applyAlignment="1">
      <alignment horizontal="center" vertical="center"/>
    </xf>
    <xf numFmtId="20" fontId="15" fillId="0" borderId="27" xfId="0" applyNumberFormat="1" applyFont="1" applyBorder="1" applyAlignment="1">
      <alignment horizontal="center" vertical="center"/>
    </xf>
    <xf numFmtId="20" fontId="15" fillId="0" borderId="43" xfId="0" applyNumberFormat="1" applyFont="1" applyBorder="1" applyAlignment="1">
      <alignment horizontal="center" vertical="center"/>
    </xf>
    <xf numFmtId="20" fontId="15" fillId="0" borderId="26" xfId="0" applyNumberFormat="1" applyFont="1" applyBorder="1" applyAlignment="1">
      <alignment horizontal="center" vertical="center"/>
    </xf>
    <xf numFmtId="20" fontId="15" fillId="0" borderId="48" xfId="0" applyNumberFormat="1" applyFont="1" applyBorder="1" applyAlignment="1">
      <alignment horizontal="center" vertical="center"/>
    </xf>
    <xf numFmtId="20" fontId="15" fillId="0" borderId="4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6" borderId="35" xfId="2" applyFont="1" applyFill="1" applyBorder="1" applyAlignment="1">
      <alignment horizontal="left" vertical="top" wrapText="1"/>
    </xf>
    <xf numFmtId="0" fontId="15" fillId="6" borderId="21" xfId="2" applyFont="1" applyFill="1" applyBorder="1" applyAlignment="1">
      <alignment horizontal="left" vertical="top" wrapText="1"/>
    </xf>
    <xf numFmtId="0" fontId="15" fillId="6" borderId="22" xfId="2" applyFont="1" applyFill="1" applyBorder="1" applyAlignment="1">
      <alignment horizontal="left" vertical="top" wrapText="1"/>
    </xf>
    <xf numFmtId="0" fontId="15" fillId="6" borderId="25" xfId="2" applyFont="1" applyFill="1" applyBorder="1" applyAlignment="1">
      <alignment horizontal="left" vertical="top" wrapText="1"/>
    </xf>
    <xf numFmtId="0" fontId="15" fillId="6" borderId="13" xfId="2" applyFont="1" applyFill="1" applyBorder="1" applyAlignment="1">
      <alignment horizontal="left" vertical="top" wrapText="1"/>
    </xf>
    <xf numFmtId="0" fontId="15" fillId="6" borderId="14" xfId="2" applyFont="1" applyFill="1" applyBorder="1" applyAlignment="1">
      <alignment horizontal="left" vertical="top" wrapText="1"/>
    </xf>
    <xf numFmtId="0" fontId="15" fillId="6" borderId="24" xfId="2" applyFont="1" applyFill="1" applyBorder="1" applyAlignment="1">
      <alignment horizontal="left" vertical="top" wrapText="1"/>
    </xf>
    <xf numFmtId="0" fontId="15" fillId="6" borderId="0" xfId="2" applyFont="1" applyFill="1" applyAlignment="1">
      <alignment horizontal="left" vertical="top" wrapText="1"/>
    </xf>
    <xf numFmtId="0" fontId="15" fillId="6" borderId="23" xfId="2" applyFont="1" applyFill="1" applyBorder="1" applyAlignment="1">
      <alignment horizontal="left" vertical="top" wrapText="1"/>
    </xf>
    <xf numFmtId="0" fontId="15" fillId="0" borderId="35" xfId="2" applyFont="1" applyBorder="1" applyAlignment="1">
      <alignment horizontal="left" wrapText="1"/>
    </xf>
    <xf numFmtId="0" fontId="15" fillId="0" borderId="21" xfId="2" applyFont="1" applyBorder="1" applyAlignment="1">
      <alignment horizontal="left" wrapText="1"/>
    </xf>
    <xf numFmtId="0" fontId="15" fillId="0" borderId="22" xfId="2" applyFont="1" applyBorder="1" applyAlignment="1">
      <alignment horizontal="left" wrapText="1"/>
    </xf>
    <xf numFmtId="0" fontId="15" fillId="0" borderId="25" xfId="2" applyFont="1" applyBorder="1" applyAlignment="1">
      <alignment horizontal="left" wrapText="1"/>
    </xf>
    <xf numFmtId="0" fontId="15" fillId="0" borderId="13" xfId="2" applyFont="1" applyBorder="1" applyAlignment="1">
      <alignment horizontal="left" wrapText="1"/>
    </xf>
    <xf numFmtId="0" fontId="15" fillId="0" borderId="14" xfId="2" applyFont="1" applyBorder="1" applyAlignment="1">
      <alignment horizontal="left" wrapText="1"/>
    </xf>
    <xf numFmtId="0" fontId="15" fillId="0" borderId="49" xfId="0" applyFont="1" applyBorder="1" applyAlignment="1">
      <alignment horizontal="center" vertical="center"/>
    </xf>
    <xf numFmtId="20" fontId="15" fillId="0" borderId="40" xfId="0" applyNumberFormat="1" applyFont="1" applyBorder="1" applyAlignment="1">
      <alignment horizontal="center" vertical="center"/>
    </xf>
    <xf numFmtId="20" fontId="15" fillId="0" borderId="47" xfId="0" applyNumberFormat="1" applyFont="1" applyBorder="1" applyAlignment="1">
      <alignment horizontal="center" vertical="center"/>
    </xf>
    <xf numFmtId="20" fontId="15" fillId="2" borderId="39" xfId="0" applyNumberFormat="1" applyFont="1" applyFill="1" applyBorder="1" applyAlignment="1" applyProtection="1">
      <alignment horizontal="center" vertical="center"/>
      <protection locked="0"/>
    </xf>
    <xf numFmtId="20" fontId="15" fillId="2" borderId="27" xfId="0" applyNumberFormat="1" applyFont="1" applyFill="1" applyBorder="1" applyAlignment="1" applyProtection="1">
      <alignment horizontal="center" vertical="center"/>
      <protection locked="0"/>
    </xf>
    <xf numFmtId="20" fontId="15" fillId="2" borderId="15" xfId="0" applyNumberFormat="1" applyFont="1" applyFill="1" applyBorder="1" applyAlignment="1" applyProtection="1">
      <alignment horizontal="center" vertical="center"/>
      <protection locked="0"/>
    </xf>
    <xf numFmtId="20" fontId="15" fillId="0" borderId="16" xfId="0" applyNumberFormat="1" applyFont="1" applyBorder="1" applyAlignment="1">
      <alignment horizontal="center" vertical="center"/>
    </xf>
    <xf numFmtId="0" fontId="15" fillId="3" borderId="17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15" fillId="3" borderId="33" xfId="0" applyFont="1" applyFill="1" applyBorder="1" applyAlignment="1">
      <alignment horizontal="left"/>
    </xf>
    <xf numFmtId="0" fontId="15" fillId="3" borderId="2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0" fontId="16" fillId="2" borderId="53" xfId="0" applyFont="1" applyFill="1" applyBorder="1" applyAlignment="1" applyProtection="1">
      <alignment horizontal="left"/>
      <protection locked="0"/>
    </xf>
    <xf numFmtId="0" fontId="16" fillId="2" borderId="55" xfId="0" applyFont="1" applyFill="1" applyBorder="1" applyAlignment="1" applyProtection="1">
      <alignment horizontal="left"/>
      <protection locked="0"/>
    </xf>
    <xf numFmtId="0" fontId="16" fillId="2" borderId="2" xfId="0" applyFont="1" applyFill="1" applyBorder="1" applyAlignment="1" applyProtection="1">
      <alignment horizontal="left"/>
      <protection locked="0"/>
    </xf>
    <xf numFmtId="0" fontId="15" fillId="3" borderId="20" xfId="6" applyFont="1" applyFill="1" applyBorder="1" applyAlignment="1">
      <alignment horizontal="left"/>
    </xf>
    <xf numFmtId="0" fontId="15" fillId="3" borderId="1" xfId="6" applyFont="1" applyFill="1" applyBorder="1" applyAlignment="1">
      <alignment horizontal="left"/>
    </xf>
    <xf numFmtId="0" fontId="15" fillId="3" borderId="43" xfId="6" applyFont="1" applyFill="1" applyBorder="1" applyAlignment="1">
      <alignment horizontal="left"/>
    </xf>
    <xf numFmtId="0" fontId="15" fillId="3" borderId="52" xfId="6" applyFont="1" applyFill="1" applyBorder="1" applyAlignment="1">
      <alignment horizontal="left"/>
    </xf>
    <xf numFmtId="0" fontId="15" fillId="3" borderId="29" xfId="6" applyFont="1" applyFill="1" applyBorder="1" applyAlignment="1">
      <alignment horizontal="left"/>
    </xf>
    <xf numFmtId="0" fontId="15" fillId="3" borderId="45" xfId="2" applyFont="1" applyFill="1" applyBorder="1" applyAlignment="1">
      <alignment horizontal="left"/>
    </xf>
    <xf numFmtId="0" fontId="15" fillId="3" borderId="38" xfId="2" applyFont="1" applyFill="1" applyBorder="1" applyAlignment="1">
      <alignment horizontal="left"/>
    </xf>
    <xf numFmtId="0" fontId="15" fillId="3" borderId="9" xfId="2" applyFont="1" applyFill="1" applyBorder="1" applyAlignment="1">
      <alignment horizontal="left"/>
    </xf>
    <xf numFmtId="0" fontId="15" fillId="3" borderId="10" xfId="2" applyFont="1" applyFill="1" applyBorder="1" applyAlignment="1">
      <alignment horizontal="left"/>
    </xf>
    <xf numFmtId="0" fontId="15" fillId="3" borderId="11" xfId="2" applyFont="1" applyFill="1" applyBorder="1" applyAlignment="1">
      <alignment horizontal="left"/>
    </xf>
    <xf numFmtId="0" fontId="16" fillId="3" borderId="54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3" borderId="44" xfId="0" applyFont="1" applyFill="1" applyBorder="1" applyAlignment="1">
      <alignment horizontal="center"/>
    </xf>
    <xf numFmtId="0" fontId="16" fillId="3" borderId="42" xfId="0" applyFont="1" applyFill="1" applyBorder="1" applyAlignment="1">
      <alignment horizontal="center"/>
    </xf>
    <xf numFmtId="0" fontId="15" fillId="5" borderId="19" xfId="2" applyFont="1" applyFill="1" applyBorder="1" applyAlignment="1">
      <alignment horizontal="left"/>
    </xf>
    <xf numFmtId="0" fontId="15" fillId="5" borderId="50" xfId="2" applyFont="1" applyFill="1" applyBorder="1" applyAlignment="1">
      <alignment horizontal="left"/>
    </xf>
    <xf numFmtId="0" fontId="15" fillId="5" borderId="8" xfId="2" applyFont="1" applyFill="1" applyBorder="1" applyAlignment="1">
      <alignment horizontal="left"/>
    </xf>
    <xf numFmtId="165" fontId="2" fillId="0" borderId="1" xfId="2" applyNumberFormat="1" applyBorder="1" applyAlignment="1">
      <alignment horizontal="center"/>
    </xf>
    <xf numFmtId="0" fontId="2" fillId="0" borderId="1" xfId="2" applyBorder="1" applyAlignment="1">
      <alignment horizontal="left"/>
    </xf>
    <xf numFmtId="0" fontId="10" fillId="0" borderId="1" xfId="2" applyFont="1" applyBorder="1" applyAlignment="1">
      <alignment horizontal="left" vertical="top" wrapText="1"/>
    </xf>
    <xf numFmtId="0" fontId="2" fillId="0" borderId="51" xfId="2" applyBorder="1" applyAlignment="1">
      <alignment horizontal="left"/>
    </xf>
    <xf numFmtId="0" fontId="2" fillId="0" borderId="10" xfId="2" applyBorder="1" applyAlignment="1">
      <alignment horizontal="left"/>
    </xf>
    <xf numFmtId="0" fontId="2" fillId="0" borderId="28" xfId="2" applyBorder="1" applyAlignment="1">
      <alignment horizontal="left"/>
    </xf>
  </cellXfs>
  <cellStyles count="7">
    <cellStyle name="Hyperlink 2" xfId="3" xr:uid="{00000000-0005-0000-0000-000000000000}"/>
    <cellStyle name="Hyperlink 2 2" xfId="5" xr:uid="{00000000-0005-0000-0000-000001000000}"/>
    <cellStyle name="Link" xfId="1" builtinId="8"/>
    <cellStyle name="Normal" xfId="0" builtinId="0"/>
    <cellStyle name="Normal 2" xfId="2" xr:uid="{00000000-0005-0000-0000-000004000000}"/>
    <cellStyle name="Normal 3" xfId="4" xr:uid="{00000000-0005-0000-0000-000005000000}"/>
    <cellStyle name="Normal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28576</xdr:rowOff>
    </xdr:from>
    <xdr:to>
      <xdr:col>12</xdr:col>
      <xdr:colOff>0</xdr:colOff>
      <xdr:row>4</xdr:row>
      <xdr:rowOff>114301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09550" y="28576"/>
          <a:ext cx="6638925" cy="571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Heldækkende repetitionskursus, dækkende ADR-kursusbevistypen:</a:t>
          </a:r>
        </a:p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Grundkursus  + klasse 1 + tank,</a:t>
          </a:r>
        </a:p>
        <a:p>
          <a:pPr algn="l" rtl="0">
            <a:defRPr sz="1000"/>
          </a:pPr>
          <a:r>
            <a:rPr lang="da-DK" sz="14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planlagt afviklet </a:t>
          </a:r>
          <a:r>
            <a:rPr lang="da-DK" sz="14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over </a:t>
          </a: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 dage</a:t>
          </a:r>
          <a:r>
            <a:rPr lang="da-DK" sz="14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7620</xdr:colOff>
      <xdr:row>5</xdr:row>
      <xdr:rowOff>102871</xdr:rowOff>
    </xdr:from>
    <xdr:to>
      <xdr:col>12</xdr:col>
      <xdr:colOff>7620</xdr:colOff>
      <xdr:row>11</xdr:row>
      <xdr:rowOff>91440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13360" y="941071"/>
          <a:ext cx="6835140" cy="9944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repetitionskursus, dækkende: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 + klasse 1 + tank.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Rækkefølgen af de enkelte punkter i lektionerne kan frit tilrettelægges af instruktøren, ligesom vægtningen/tidsforbruget til de enkelte emner kan variere. Den samlede undervisningstid for hhv. grund og specialkursus må dog ikke fraviges.</a:t>
          </a:r>
        </a:p>
      </xdr:txBody>
    </xdr:sp>
    <xdr:clientData/>
  </xdr:twoCellAnchor>
  <xdr:twoCellAnchor>
    <xdr:from>
      <xdr:col>1</xdr:col>
      <xdr:colOff>0</xdr:colOff>
      <xdr:row>11</xdr:row>
      <xdr:rowOff>91440</xdr:rowOff>
    </xdr:from>
    <xdr:to>
      <xdr:col>12</xdr:col>
      <xdr:colOff>0</xdr:colOff>
      <xdr:row>20</xdr:row>
      <xdr:rowOff>152400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05740" y="1935480"/>
          <a:ext cx="6835140" cy="156972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datoen ved dag 2 evt. 3.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Ellers dateres fortløbende.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alle dage. 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Alternativt tastes korrekt tidspunkt hver dag.</a:t>
          </a:r>
        </a:p>
        <a:p>
          <a:pPr algn="l" rtl="0">
            <a:defRPr sz="1000"/>
          </a:pPr>
          <a:endParaRPr lang="da-DK" sz="11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Bruges der flere instruktører (eksamensvagt), angives denne ved  eksamen i skemaet.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Oplysningerne overføres automatisk til: Anmeldelse!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3:T141"/>
  <sheetViews>
    <sheetView showZeros="0" view="pageLayout" topLeftCell="A91" zoomScaleNormal="100" workbookViewId="0">
      <selection activeCell="I23" sqref="I23"/>
    </sheetView>
  </sheetViews>
  <sheetFormatPr defaultColWidth="9.140625" defaultRowHeight="12.75" x14ac:dyDescent="0.2"/>
  <cols>
    <col min="1" max="1" width="3" bestFit="1" customWidth="1"/>
    <col min="2" max="3" width="6.140625" bestFit="1" customWidth="1"/>
    <col min="4" max="4" width="4.140625" bestFit="1" customWidth="1"/>
    <col min="5" max="5" width="4.7109375" bestFit="1" customWidth="1"/>
    <col min="6" max="6" width="13.42578125" customWidth="1"/>
    <col min="7" max="7" width="11.42578125" customWidth="1"/>
    <col min="8" max="8" width="15.28515625" customWidth="1"/>
    <col min="9" max="9" width="11.42578125" customWidth="1"/>
    <col min="10" max="10" width="12.5703125" customWidth="1"/>
    <col min="11" max="11" width="6.140625" customWidth="1"/>
    <col min="12" max="12" width="25.42578125" customWidth="1"/>
  </cols>
  <sheetData>
    <row r="13" spans="7:8" x14ac:dyDescent="0.2">
      <c r="G13" s="1">
        <f>I23</f>
        <v>0.33333333333333331</v>
      </c>
      <c r="H13" s="1">
        <v>6.9444000000000005E-4</v>
      </c>
    </row>
    <row r="21" spans="2:12" ht="13.5" thickBot="1" x14ac:dyDescent="0.25">
      <c r="F21" s="1">
        <f>I22</f>
        <v>0</v>
      </c>
      <c r="G21" s="1">
        <f>G92</f>
        <v>0</v>
      </c>
      <c r="H21" s="1">
        <f>G86</f>
        <v>0</v>
      </c>
      <c r="I21" s="1">
        <f>G110</f>
        <v>0</v>
      </c>
    </row>
    <row r="22" spans="2:12" ht="15" thickBot="1" x14ac:dyDescent="0.25">
      <c r="B22" s="217" t="s">
        <v>0</v>
      </c>
      <c r="C22" s="218"/>
      <c r="D22" s="218"/>
      <c r="E22" s="218"/>
      <c r="F22" s="218"/>
      <c r="G22" s="218"/>
      <c r="H22" s="219"/>
      <c r="I22" s="37"/>
      <c r="J22" s="38" t="s">
        <v>1</v>
      </c>
      <c r="K22" s="39"/>
      <c r="L22" s="40"/>
    </row>
    <row r="23" spans="2:12" ht="15" thickBot="1" x14ac:dyDescent="0.25">
      <c r="B23" s="220" t="s">
        <v>2</v>
      </c>
      <c r="C23" s="221"/>
      <c r="D23" s="221"/>
      <c r="E23" s="221"/>
      <c r="F23" s="221"/>
      <c r="G23" s="221"/>
      <c r="H23" s="222"/>
      <c r="I23" s="41">
        <v>0.33333333333333331</v>
      </c>
      <c r="J23" s="42" t="s">
        <v>3</v>
      </c>
      <c r="K23" s="43"/>
      <c r="L23" s="44"/>
    </row>
    <row r="24" spans="2:12" ht="15" thickBot="1" x14ac:dyDescent="0.25">
      <c r="B24" s="220" t="s">
        <v>4</v>
      </c>
      <c r="C24" s="221"/>
      <c r="D24" s="221"/>
      <c r="E24" s="221"/>
      <c r="F24" s="221"/>
      <c r="G24" s="221"/>
      <c r="H24" s="222"/>
      <c r="I24" s="45">
        <v>15</v>
      </c>
      <c r="J24" s="42" t="s">
        <v>5</v>
      </c>
      <c r="K24" s="43"/>
      <c r="L24" s="44"/>
    </row>
    <row r="25" spans="2:12" ht="15" thickBot="1" x14ac:dyDescent="0.25">
      <c r="B25" s="226" t="s">
        <v>6</v>
      </c>
      <c r="C25" s="227"/>
      <c r="D25" s="227"/>
      <c r="E25" s="227"/>
      <c r="F25" s="227"/>
      <c r="G25" s="227"/>
      <c r="H25" s="230"/>
      <c r="I25" s="45">
        <v>30</v>
      </c>
      <c r="J25" s="42" t="s">
        <v>5</v>
      </c>
      <c r="K25" s="43"/>
      <c r="L25" s="44"/>
    </row>
    <row r="26" spans="2:12" ht="15" thickBot="1" x14ac:dyDescent="0.25">
      <c r="B26" s="226" t="s">
        <v>7</v>
      </c>
      <c r="C26" s="227"/>
      <c r="D26" s="227"/>
      <c r="E26" s="227"/>
      <c r="F26" s="227"/>
      <c r="G26" s="228"/>
      <c r="H26" s="229"/>
      <c r="I26" s="46">
        <v>10</v>
      </c>
      <c r="J26" s="47" t="s">
        <v>5</v>
      </c>
      <c r="K26" s="48"/>
      <c r="L26" s="49"/>
    </row>
    <row r="27" spans="2:12" ht="15" thickBot="1" x14ac:dyDescent="0.25">
      <c r="B27" s="50" t="s">
        <v>8</v>
      </c>
      <c r="C27" s="51"/>
      <c r="D27" s="51"/>
      <c r="E27" s="51"/>
      <c r="F27" s="52"/>
      <c r="G27" s="223"/>
      <c r="H27" s="224"/>
      <c r="I27" s="224"/>
      <c r="J27" s="225"/>
      <c r="K27" s="236"/>
      <c r="L27" s="237"/>
    </row>
    <row r="28" spans="2:12" ht="15" thickBot="1" x14ac:dyDescent="0.25">
      <c r="B28" s="50" t="s">
        <v>9</v>
      </c>
      <c r="C28" s="51"/>
      <c r="D28" s="51"/>
      <c r="E28" s="51"/>
      <c r="F28" s="52"/>
      <c r="G28" s="223"/>
      <c r="H28" s="224"/>
      <c r="I28" s="224"/>
      <c r="J28" s="225"/>
      <c r="K28" s="238"/>
      <c r="L28" s="239"/>
    </row>
    <row r="29" spans="2:12" ht="15" thickBot="1" x14ac:dyDescent="0.25">
      <c r="B29" s="50" t="s">
        <v>10</v>
      </c>
      <c r="C29" s="51"/>
      <c r="D29" s="51"/>
      <c r="E29" s="51"/>
      <c r="F29" s="52"/>
      <c r="G29" s="223"/>
      <c r="H29" s="224"/>
      <c r="I29" s="224"/>
      <c r="J29" s="225"/>
      <c r="K29" s="238"/>
      <c r="L29" s="239"/>
    </row>
    <row r="30" spans="2:12" ht="15" thickBot="1" x14ac:dyDescent="0.25">
      <c r="B30" s="143" t="s">
        <v>11</v>
      </c>
      <c r="C30" s="53"/>
      <c r="D30" s="53"/>
      <c r="E30" s="53"/>
      <c r="F30" s="54"/>
      <c r="G30" s="223"/>
      <c r="H30" s="224"/>
      <c r="I30" s="224"/>
      <c r="J30" s="225"/>
      <c r="K30" s="238"/>
      <c r="L30" s="239"/>
    </row>
    <row r="31" spans="2:12" ht="15" thickBot="1" x14ac:dyDescent="0.25">
      <c r="B31" s="233" t="s">
        <v>12</v>
      </c>
      <c r="C31" s="234"/>
      <c r="D31" s="234"/>
      <c r="E31" s="234"/>
      <c r="F31" s="235"/>
      <c r="G31" s="223"/>
      <c r="H31" s="224"/>
      <c r="I31" s="224"/>
      <c r="J31" s="225"/>
      <c r="K31" s="238"/>
      <c r="L31" s="239"/>
    </row>
    <row r="32" spans="2:12" ht="15" thickBot="1" x14ac:dyDescent="0.25">
      <c r="B32" s="143" t="s">
        <v>13</v>
      </c>
      <c r="C32" s="53"/>
      <c r="D32" s="53"/>
      <c r="E32" s="53"/>
      <c r="F32" s="54"/>
      <c r="G32" s="223"/>
      <c r="H32" s="224"/>
      <c r="I32" s="224"/>
      <c r="J32" s="225"/>
      <c r="K32" s="238"/>
      <c r="L32" s="239"/>
    </row>
    <row r="33" spans="2:12" ht="15" thickBot="1" x14ac:dyDescent="0.25">
      <c r="B33" s="143" t="s">
        <v>14</v>
      </c>
      <c r="C33" s="53"/>
      <c r="D33" s="53"/>
      <c r="E33" s="53"/>
      <c r="F33" s="54"/>
      <c r="G33" s="223"/>
      <c r="H33" s="224"/>
      <c r="I33" s="224"/>
      <c r="J33" s="225"/>
      <c r="K33" s="238"/>
      <c r="L33" s="239"/>
    </row>
    <row r="34" spans="2:12" ht="15" thickBot="1" x14ac:dyDescent="0.25">
      <c r="B34" s="143" t="s">
        <v>15</v>
      </c>
      <c r="C34" s="53"/>
      <c r="D34" s="53"/>
      <c r="E34" s="53"/>
      <c r="F34" s="54"/>
      <c r="G34" s="223"/>
      <c r="H34" s="224"/>
      <c r="I34" s="224"/>
      <c r="J34" s="225"/>
      <c r="K34" s="238"/>
      <c r="L34" s="239"/>
    </row>
    <row r="35" spans="2:12" ht="15" thickBot="1" x14ac:dyDescent="0.25">
      <c r="B35" s="50" t="s">
        <v>16</v>
      </c>
      <c r="C35" s="51"/>
      <c r="D35" s="51"/>
      <c r="E35" s="51"/>
      <c r="F35" s="52"/>
      <c r="G35" s="223"/>
      <c r="H35" s="224"/>
      <c r="I35" s="224"/>
      <c r="J35" s="225"/>
      <c r="K35" s="240"/>
      <c r="L35" s="241"/>
    </row>
    <row r="36" spans="2:12" ht="15" thickBot="1" x14ac:dyDescent="0.25">
      <c r="B36" s="231" t="s">
        <v>17</v>
      </c>
      <c r="C36" s="232"/>
      <c r="D36" s="232"/>
      <c r="E36" s="232"/>
      <c r="F36" s="232"/>
      <c r="G36" s="223"/>
      <c r="H36" s="224"/>
      <c r="I36" s="224"/>
      <c r="J36" s="224"/>
      <c r="K36" s="224"/>
      <c r="L36" s="225"/>
    </row>
    <row r="37" spans="2:12" ht="15" thickBot="1" x14ac:dyDescent="0.25">
      <c r="B37" s="55" t="s">
        <v>18</v>
      </c>
      <c r="C37" s="56"/>
      <c r="D37" s="56"/>
      <c r="E37" s="56"/>
      <c r="F37" s="57"/>
      <c r="G37" s="58"/>
      <c r="H37" s="59" t="s">
        <v>19</v>
      </c>
      <c r="I37" s="57"/>
      <c r="J37" s="57"/>
      <c r="K37" s="60"/>
      <c r="L37" s="61"/>
    </row>
    <row r="38" spans="2:12" ht="15" thickBot="1" x14ac:dyDescent="0.25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</row>
    <row r="39" spans="2:12" ht="15" thickBot="1" x14ac:dyDescent="0.25">
      <c r="B39" s="63" t="s">
        <v>20</v>
      </c>
      <c r="C39" s="64" t="s">
        <v>21</v>
      </c>
      <c r="D39" s="64" t="s">
        <v>22</v>
      </c>
      <c r="E39" s="64" t="s">
        <v>23</v>
      </c>
      <c r="F39" s="65" t="s">
        <v>24</v>
      </c>
      <c r="G39" s="66">
        <f>IF(I22&lt;&gt;" ",I22,0)</f>
        <v>0</v>
      </c>
      <c r="H39" s="67"/>
      <c r="I39" s="67"/>
      <c r="J39" s="67"/>
      <c r="K39" s="67"/>
      <c r="L39" s="68"/>
    </row>
    <row r="40" spans="2:12" ht="14.25" x14ac:dyDescent="0.2">
      <c r="B40" s="69">
        <f>I23</f>
        <v>0.33333333333333331</v>
      </c>
      <c r="C40" s="70">
        <f>G13+(H13*I24)</f>
        <v>0.34374993333333331</v>
      </c>
      <c r="D40" s="71">
        <f>I24</f>
        <v>15</v>
      </c>
      <c r="E40" s="72"/>
      <c r="F40" s="242" t="s">
        <v>25</v>
      </c>
      <c r="G40" s="243"/>
      <c r="H40" s="243"/>
      <c r="I40" s="243"/>
      <c r="J40" s="243"/>
      <c r="K40" s="243"/>
      <c r="L40" s="244"/>
    </row>
    <row r="41" spans="2:12" ht="12.75" customHeight="1" x14ac:dyDescent="0.2">
      <c r="B41" s="188">
        <f>C40</f>
        <v>0.34374993333333331</v>
      </c>
      <c r="C41" s="190">
        <f>B41+(45*H13)</f>
        <v>0.37499973333333331</v>
      </c>
      <c r="D41" s="177">
        <v>45</v>
      </c>
      <c r="E41" s="177">
        <v>1</v>
      </c>
      <c r="F41" s="155" t="s">
        <v>26</v>
      </c>
      <c r="G41" s="156"/>
      <c r="H41" s="156"/>
      <c r="I41" s="156"/>
      <c r="J41" s="156"/>
      <c r="K41" s="156"/>
      <c r="L41" s="157"/>
    </row>
    <row r="42" spans="2:12" ht="12.75" customHeight="1" x14ac:dyDescent="0.2">
      <c r="B42" s="189"/>
      <c r="C42" s="191"/>
      <c r="D42" s="173"/>
      <c r="E42" s="161"/>
      <c r="F42" s="149" t="s">
        <v>27</v>
      </c>
      <c r="G42" s="150"/>
      <c r="H42" s="150"/>
      <c r="I42" s="150"/>
      <c r="J42" s="150"/>
      <c r="K42" s="150"/>
      <c r="L42" s="151"/>
    </row>
    <row r="43" spans="2:12" ht="12.75" customHeight="1" x14ac:dyDescent="0.2">
      <c r="B43" s="141">
        <f>C41</f>
        <v>0.37499973333333331</v>
      </c>
      <c r="C43" s="73">
        <f>B43+(D43*H13)</f>
        <v>0.38194413333333332</v>
      </c>
      <c r="D43" s="74">
        <f>$I$26</f>
        <v>10</v>
      </c>
      <c r="E43" s="75"/>
      <c r="F43" s="146" t="s">
        <v>28</v>
      </c>
      <c r="G43" s="147"/>
      <c r="H43" s="147"/>
      <c r="I43" s="147"/>
      <c r="J43" s="147"/>
      <c r="K43" s="147"/>
      <c r="L43" s="148"/>
    </row>
    <row r="44" spans="2:12" ht="12.75" customHeight="1" x14ac:dyDescent="0.2">
      <c r="B44" s="188">
        <f>C43</f>
        <v>0.38194413333333332</v>
      </c>
      <c r="C44" s="190">
        <f>B44+(45*$H$13)</f>
        <v>0.41319393333333332</v>
      </c>
      <c r="D44" s="173">
        <v>45</v>
      </c>
      <c r="E44" s="177">
        <v>2</v>
      </c>
      <c r="F44" s="152" t="s">
        <v>29</v>
      </c>
      <c r="G44" s="153"/>
      <c r="H44" s="153"/>
      <c r="I44" s="153"/>
      <c r="J44" s="153"/>
      <c r="K44" s="153"/>
      <c r="L44" s="154"/>
    </row>
    <row r="45" spans="2:12" ht="12.75" customHeight="1" x14ac:dyDescent="0.2">
      <c r="B45" s="189"/>
      <c r="C45" s="191"/>
      <c r="D45" s="161"/>
      <c r="E45" s="161"/>
      <c r="F45" s="149" t="s">
        <v>30</v>
      </c>
      <c r="G45" s="150"/>
      <c r="H45" s="150"/>
      <c r="I45" s="150"/>
      <c r="J45" s="150"/>
      <c r="K45" s="150"/>
      <c r="L45" s="151"/>
    </row>
    <row r="46" spans="2:12" ht="14.25" x14ac:dyDescent="0.2">
      <c r="B46" s="76">
        <f>C44</f>
        <v>0.41319393333333332</v>
      </c>
      <c r="C46" s="77">
        <f>B46+(D46*H13)</f>
        <v>0.42013833333333334</v>
      </c>
      <c r="D46" s="74">
        <f>$I$26</f>
        <v>10</v>
      </c>
      <c r="E46" s="78"/>
      <c r="F46" s="146" t="s">
        <v>28</v>
      </c>
      <c r="G46" s="147"/>
      <c r="H46" s="147"/>
      <c r="I46" s="147"/>
      <c r="J46" s="147"/>
      <c r="K46" s="147"/>
      <c r="L46" s="148"/>
    </row>
    <row r="47" spans="2:12" ht="12.75" customHeight="1" x14ac:dyDescent="0.2">
      <c r="B47" s="188">
        <f>C46</f>
        <v>0.42013833333333334</v>
      </c>
      <c r="C47" s="190">
        <f>B47+(45*H13)</f>
        <v>0.45138813333333333</v>
      </c>
      <c r="D47" s="177">
        <v>45</v>
      </c>
      <c r="E47" s="177">
        <v>3</v>
      </c>
      <c r="F47" s="155" t="s">
        <v>31</v>
      </c>
      <c r="G47" s="156"/>
      <c r="H47" s="156"/>
      <c r="I47" s="156"/>
      <c r="J47" s="156"/>
      <c r="K47" s="156"/>
      <c r="L47" s="157"/>
    </row>
    <row r="48" spans="2:12" ht="12.75" customHeight="1" x14ac:dyDescent="0.2">
      <c r="B48" s="189"/>
      <c r="C48" s="191"/>
      <c r="D48" s="161"/>
      <c r="E48" s="161"/>
      <c r="F48" s="149" t="s">
        <v>32</v>
      </c>
      <c r="G48" s="150"/>
      <c r="H48" s="150"/>
      <c r="I48" s="150"/>
      <c r="J48" s="150"/>
      <c r="K48" s="150"/>
      <c r="L48" s="151"/>
    </row>
    <row r="49" spans="2:12" ht="12.75" customHeight="1" x14ac:dyDescent="0.2">
      <c r="B49" s="141">
        <f>C47</f>
        <v>0.45138813333333333</v>
      </c>
      <c r="C49" s="142">
        <f>B49+(D49*H13)</f>
        <v>0.45833253333333335</v>
      </c>
      <c r="D49" s="74">
        <f>$I$26</f>
        <v>10</v>
      </c>
      <c r="E49" s="140"/>
      <c r="F49" s="146" t="s">
        <v>28</v>
      </c>
      <c r="G49" s="147"/>
      <c r="H49" s="147"/>
      <c r="I49" s="147"/>
      <c r="J49" s="147"/>
      <c r="K49" s="147"/>
      <c r="L49" s="148"/>
    </row>
    <row r="50" spans="2:12" ht="12.75" customHeight="1" x14ac:dyDescent="0.2">
      <c r="B50" s="188">
        <f>C49</f>
        <v>0.45833253333333335</v>
      </c>
      <c r="C50" s="190">
        <f>B50+(45*H13)</f>
        <v>0.48958233333333334</v>
      </c>
      <c r="D50" s="177">
        <v>45</v>
      </c>
      <c r="E50" s="177">
        <v>4</v>
      </c>
      <c r="F50" s="152" t="s">
        <v>33</v>
      </c>
      <c r="G50" s="153"/>
      <c r="H50" s="153"/>
      <c r="I50" s="153"/>
      <c r="J50" s="153"/>
      <c r="K50" s="153"/>
      <c r="L50" s="154"/>
    </row>
    <row r="51" spans="2:12" ht="12.75" customHeight="1" x14ac:dyDescent="0.2">
      <c r="B51" s="189"/>
      <c r="C51" s="191"/>
      <c r="D51" s="161"/>
      <c r="E51" s="161"/>
      <c r="F51" s="149" t="s">
        <v>34</v>
      </c>
      <c r="G51" s="150"/>
      <c r="H51" s="150"/>
      <c r="I51" s="150"/>
      <c r="J51" s="150"/>
      <c r="K51" s="150"/>
      <c r="L51" s="151"/>
    </row>
    <row r="52" spans="2:12" ht="14.25" x14ac:dyDescent="0.2">
      <c r="B52" s="76">
        <f>C50</f>
        <v>0.48958233333333334</v>
      </c>
      <c r="C52" s="77">
        <f>B52+(I25*H13)</f>
        <v>0.51041553333333334</v>
      </c>
      <c r="D52" s="74">
        <f>$I$25</f>
        <v>30</v>
      </c>
      <c r="E52" s="78"/>
      <c r="F52" s="146" t="s">
        <v>35</v>
      </c>
      <c r="G52" s="147"/>
      <c r="H52" s="147"/>
      <c r="I52" s="147"/>
      <c r="J52" s="147"/>
      <c r="K52" s="147"/>
      <c r="L52" s="148"/>
    </row>
    <row r="53" spans="2:12" ht="12.75" customHeight="1" x14ac:dyDescent="0.2">
      <c r="B53" s="188">
        <f>C52</f>
        <v>0.51041553333333334</v>
      </c>
      <c r="C53" s="190">
        <f>B53+(45*H13)</f>
        <v>0.54166533333333333</v>
      </c>
      <c r="D53" s="177">
        <v>45</v>
      </c>
      <c r="E53" s="177">
        <v>5</v>
      </c>
      <c r="F53" s="155" t="s">
        <v>36</v>
      </c>
      <c r="G53" s="156"/>
      <c r="H53" s="156"/>
      <c r="I53" s="156"/>
      <c r="J53" s="156"/>
      <c r="K53" s="156"/>
      <c r="L53" s="157"/>
    </row>
    <row r="54" spans="2:12" ht="12.75" customHeight="1" x14ac:dyDescent="0.2">
      <c r="B54" s="189"/>
      <c r="C54" s="191"/>
      <c r="D54" s="161"/>
      <c r="E54" s="161"/>
      <c r="F54" s="149" t="s">
        <v>37</v>
      </c>
      <c r="G54" s="150"/>
      <c r="H54" s="150"/>
      <c r="I54" s="150"/>
      <c r="J54" s="150"/>
      <c r="K54" s="150"/>
      <c r="L54" s="151"/>
    </row>
    <row r="55" spans="2:12" ht="12.75" customHeight="1" x14ac:dyDescent="0.2">
      <c r="B55" s="141">
        <f>C53</f>
        <v>0.54166533333333333</v>
      </c>
      <c r="C55" s="142">
        <f>B55+(D55*H13)</f>
        <v>0.54860973333333329</v>
      </c>
      <c r="D55" s="74">
        <f>$I$26</f>
        <v>10</v>
      </c>
      <c r="E55" s="140"/>
      <c r="F55" s="146" t="s">
        <v>28</v>
      </c>
      <c r="G55" s="147"/>
      <c r="H55" s="147"/>
      <c r="I55" s="147"/>
      <c r="J55" s="147"/>
      <c r="K55" s="147"/>
      <c r="L55" s="148"/>
    </row>
    <row r="56" spans="2:12" ht="12.75" customHeight="1" x14ac:dyDescent="0.2">
      <c r="B56" s="188">
        <f>C55</f>
        <v>0.54860973333333329</v>
      </c>
      <c r="C56" s="190">
        <f>B56+(45*H13)</f>
        <v>0.57985953333333329</v>
      </c>
      <c r="D56" s="177">
        <v>45</v>
      </c>
      <c r="E56" s="177">
        <v>6</v>
      </c>
      <c r="F56" s="152" t="s">
        <v>38</v>
      </c>
      <c r="G56" s="153"/>
      <c r="H56" s="153"/>
      <c r="I56" s="153"/>
      <c r="J56" s="153"/>
      <c r="K56" s="153"/>
      <c r="L56" s="154"/>
    </row>
    <row r="57" spans="2:12" ht="12.75" customHeight="1" x14ac:dyDescent="0.2">
      <c r="B57" s="189"/>
      <c r="C57" s="191"/>
      <c r="D57" s="161"/>
      <c r="E57" s="161"/>
      <c r="F57" s="149" t="s">
        <v>39</v>
      </c>
      <c r="G57" s="150"/>
      <c r="H57" s="150"/>
      <c r="I57" s="150"/>
      <c r="J57" s="150"/>
      <c r="K57" s="150"/>
      <c r="L57" s="151"/>
    </row>
    <row r="58" spans="2:12" ht="14.25" x14ac:dyDescent="0.2">
      <c r="B58" s="76">
        <f>C56</f>
        <v>0.57985953333333329</v>
      </c>
      <c r="C58" s="77">
        <f>B58+(D58*H13)</f>
        <v>0.58680393333333325</v>
      </c>
      <c r="D58" s="74">
        <f>$I$26</f>
        <v>10</v>
      </c>
      <c r="E58" s="78"/>
      <c r="F58" s="146" t="s">
        <v>28</v>
      </c>
      <c r="G58" s="147"/>
      <c r="H58" s="147"/>
      <c r="I58" s="147"/>
      <c r="J58" s="147"/>
      <c r="K58" s="147"/>
      <c r="L58" s="148"/>
    </row>
    <row r="59" spans="2:12" ht="12.75" customHeight="1" x14ac:dyDescent="0.2">
      <c r="B59" s="188">
        <f>C58</f>
        <v>0.58680393333333325</v>
      </c>
      <c r="C59" s="190">
        <f>B59+(45*H13)</f>
        <v>0.61805373333333324</v>
      </c>
      <c r="D59" s="177">
        <v>45</v>
      </c>
      <c r="E59" s="177">
        <v>7</v>
      </c>
      <c r="F59" s="155" t="s">
        <v>40</v>
      </c>
      <c r="G59" s="156"/>
      <c r="H59" s="156"/>
      <c r="I59" s="156"/>
      <c r="J59" s="156"/>
      <c r="K59" s="156"/>
      <c r="L59" s="157"/>
    </row>
    <row r="60" spans="2:12" ht="12.75" customHeight="1" x14ac:dyDescent="0.2">
      <c r="B60" s="189"/>
      <c r="C60" s="191"/>
      <c r="D60" s="161"/>
      <c r="E60" s="161"/>
      <c r="F60" s="152" t="s">
        <v>41</v>
      </c>
      <c r="G60" s="153"/>
      <c r="H60" s="153"/>
      <c r="I60" s="153"/>
      <c r="J60" s="153"/>
      <c r="K60" s="153"/>
      <c r="L60" s="154"/>
    </row>
    <row r="61" spans="2:12" ht="12.75" customHeight="1" x14ac:dyDescent="0.2">
      <c r="B61" s="141">
        <f>C59</f>
        <v>0.61805373333333324</v>
      </c>
      <c r="C61" s="142">
        <f>B61+(D61*H13)</f>
        <v>0.62499813333333321</v>
      </c>
      <c r="D61" s="74">
        <f>$I$26</f>
        <v>10</v>
      </c>
      <c r="E61" s="140"/>
      <c r="F61" s="146" t="s">
        <v>28</v>
      </c>
      <c r="G61" s="147"/>
      <c r="H61" s="147"/>
      <c r="I61" s="147"/>
      <c r="J61" s="147"/>
      <c r="K61" s="147"/>
      <c r="L61" s="148"/>
    </row>
    <row r="62" spans="2:12" ht="12.75" customHeight="1" x14ac:dyDescent="0.2">
      <c r="B62" s="188">
        <f>C61</f>
        <v>0.62499813333333321</v>
      </c>
      <c r="C62" s="190">
        <f>B62+(45*H13)</f>
        <v>0.6562479333333332</v>
      </c>
      <c r="D62" s="177">
        <v>45</v>
      </c>
      <c r="E62" s="177">
        <v>8</v>
      </c>
      <c r="F62" s="155" t="s">
        <v>42</v>
      </c>
      <c r="G62" s="156"/>
      <c r="H62" s="156"/>
      <c r="I62" s="156"/>
      <c r="J62" s="156"/>
      <c r="K62" s="156"/>
      <c r="L62" s="157"/>
    </row>
    <row r="63" spans="2:12" ht="13.5" customHeight="1" thickBot="1" x14ac:dyDescent="0.25">
      <c r="B63" s="192"/>
      <c r="C63" s="193"/>
      <c r="D63" s="210"/>
      <c r="E63" s="210"/>
      <c r="F63" s="158" t="s">
        <v>43</v>
      </c>
      <c r="G63" s="159"/>
      <c r="H63" s="159"/>
      <c r="I63" s="159"/>
      <c r="J63" s="159"/>
      <c r="K63" s="159"/>
      <c r="L63" s="160"/>
    </row>
    <row r="64" spans="2:12" ht="14.25" x14ac:dyDescent="0.2">
      <c r="B64" s="79"/>
      <c r="C64" s="79"/>
      <c r="D64" s="80"/>
      <c r="E64" s="80"/>
      <c r="F64" s="81"/>
      <c r="G64" s="81"/>
      <c r="H64" s="81"/>
      <c r="I64" s="81"/>
      <c r="J64" s="81"/>
      <c r="K64" s="81"/>
      <c r="L64" s="81"/>
    </row>
    <row r="65" spans="2:20" ht="15" thickBot="1" x14ac:dyDescent="0.25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</row>
    <row r="66" spans="2:20" ht="14.25" x14ac:dyDescent="0.2">
      <c r="B66" s="63" t="s">
        <v>20</v>
      </c>
      <c r="C66" s="64" t="s">
        <v>21</v>
      </c>
      <c r="D66" s="64" t="s">
        <v>22</v>
      </c>
      <c r="E66" s="64" t="s">
        <v>23</v>
      </c>
      <c r="F66" s="82" t="s">
        <v>44</v>
      </c>
      <c r="G66" s="83">
        <f>IF(I22&lt;&gt;0,G39+1,0)</f>
        <v>0</v>
      </c>
      <c r="H66" s="84"/>
      <c r="I66" s="84"/>
      <c r="J66" s="84"/>
      <c r="K66" s="84"/>
      <c r="L66" s="85"/>
    </row>
    <row r="67" spans="2:20" ht="12.75" customHeight="1" x14ac:dyDescent="0.2">
      <c r="B67" s="213">
        <f>I23</f>
        <v>0.33333333333333331</v>
      </c>
      <c r="C67" s="190">
        <f>B67+(45*H13)</f>
        <v>0.36458313333333331</v>
      </c>
      <c r="D67" s="177">
        <v>45</v>
      </c>
      <c r="E67" s="194">
        <v>9</v>
      </c>
      <c r="F67" s="86" t="s">
        <v>45</v>
      </c>
      <c r="G67" s="86"/>
      <c r="H67" s="86"/>
      <c r="I67" s="86"/>
      <c r="J67" s="86"/>
      <c r="K67" s="86"/>
      <c r="L67" s="87"/>
      <c r="N67" s="8"/>
      <c r="O67" s="8"/>
      <c r="P67" s="8"/>
      <c r="Q67" s="8"/>
      <c r="R67" s="8"/>
      <c r="S67" s="8"/>
      <c r="T67" s="8"/>
    </row>
    <row r="68" spans="2:20" ht="12.75" customHeight="1" x14ac:dyDescent="0.2">
      <c r="B68" s="214"/>
      <c r="C68" s="191"/>
      <c r="D68" s="161"/>
      <c r="E68" s="194"/>
      <c r="F68" s="86" t="s">
        <v>46</v>
      </c>
      <c r="G68" s="86"/>
      <c r="H68" s="86"/>
      <c r="I68" s="86"/>
      <c r="J68" s="86"/>
      <c r="K68" s="86"/>
      <c r="L68" s="87"/>
      <c r="N68" s="8"/>
      <c r="O68" s="8"/>
      <c r="P68" s="8"/>
      <c r="Q68" s="8"/>
      <c r="R68" s="8"/>
      <c r="S68" s="8"/>
      <c r="T68" s="8"/>
    </row>
    <row r="69" spans="2:20" ht="15" thickBot="1" x14ac:dyDescent="0.25">
      <c r="B69" s="88">
        <f>C67</f>
        <v>0.36458313333333331</v>
      </c>
      <c r="C69" s="142">
        <f>B69+(D69*H13)</f>
        <v>0.37152753333333333</v>
      </c>
      <c r="D69" s="74">
        <f>$I$26</f>
        <v>10</v>
      </c>
      <c r="E69" s="140"/>
      <c r="F69" s="146" t="s">
        <v>28</v>
      </c>
      <c r="G69" s="147"/>
      <c r="H69" s="147"/>
      <c r="I69" s="147"/>
      <c r="J69" s="147"/>
      <c r="K69" s="147"/>
      <c r="L69" s="148"/>
      <c r="N69" s="9"/>
      <c r="O69" s="9"/>
      <c r="P69" s="9"/>
      <c r="Q69" s="9"/>
      <c r="R69" s="9"/>
      <c r="S69" s="9"/>
      <c r="T69" s="9"/>
    </row>
    <row r="70" spans="2:20" ht="12.75" customHeight="1" x14ac:dyDescent="0.2">
      <c r="B70" s="188">
        <f>C69</f>
        <v>0.37152753333333333</v>
      </c>
      <c r="C70" s="190">
        <f>B70+(45*$H$13)</f>
        <v>0.40277733333333332</v>
      </c>
      <c r="D70" s="177">
        <v>45</v>
      </c>
      <c r="E70" s="165">
        <v>10</v>
      </c>
      <c r="F70" s="89" t="s">
        <v>47</v>
      </c>
      <c r="G70" s="90" t="s">
        <v>48</v>
      </c>
      <c r="H70" s="90"/>
      <c r="I70" s="90"/>
      <c r="J70" s="90"/>
      <c r="K70" s="90"/>
      <c r="L70" s="91"/>
      <c r="N70" s="8"/>
      <c r="O70" s="8"/>
      <c r="P70" s="8"/>
      <c r="Q70" s="8"/>
      <c r="R70" s="8"/>
      <c r="S70" s="8"/>
      <c r="T70" s="8"/>
    </row>
    <row r="71" spans="2:20" ht="12.75" customHeight="1" x14ac:dyDescent="0.2">
      <c r="B71" s="189"/>
      <c r="C71" s="191"/>
      <c r="D71" s="161"/>
      <c r="E71" s="165"/>
      <c r="F71" s="92" t="s">
        <v>49</v>
      </c>
      <c r="G71" s="93"/>
      <c r="H71" s="93"/>
      <c r="I71" s="93"/>
      <c r="J71" s="93"/>
      <c r="K71" s="93"/>
      <c r="L71" s="94"/>
      <c r="N71" s="8"/>
      <c r="O71" s="8"/>
      <c r="P71" s="8"/>
      <c r="Q71" s="8"/>
      <c r="R71" s="8"/>
      <c r="S71" s="8"/>
      <c r="T71" s="8"/>
    </row>
    <row r="72" spans="2:20" ht="14.25" x14ac:dyDescent="0.2">
      <c r="B72" s="76">
        <f>C70</f>
        <v>0.40277733333333332</v>
      </c>
      <c r="C72" s="77">
        <f>B72+(D72*H13)</f>
        <v>0.40972173333333334</v>
      </c>
      <c r="D72" s="74">
        <f>$I$26</f>
        <v>10</v>
      </c>
      <c r="E72" s="78"/>
      <c r="F72" s="146" t="s">
        <v>28</v>
      </c>
      <c r="G72" s="147"/>
      <c r="H72" s="147"/>
      <c r="I72" s="147"/>
      <c r="J72" s="147"/>
      <c r="K72" s="147"/>
      <c r="L72" s="148"/>
      <c r="N72" s="9"/>
      <c r="O72" s="9"/>
      <c r="P72" s="9"/>
      <c r="Q72" s="9"/>
      <c r="R72" s="9"/>
      <c r="S72" s="9"/>
      <c r="T72" s="9"/>
    </row>
    <row r="73" spans="2:20" ht="12.75" customHeight="1" x14ac:dyDescent="0.2">
      <c r="B73" s="188">
        <f>C72</f>
        <v>0.40972173333333334</v>
      </c>
      <c r="C73" s="190">
        <f>B73+(45*H13)</f>
        <v>0.44097153333333333</v>
      </c>
      <c r="D73" s="177">
        <v>45</v>
      </c>
      <c r="E73" s="165">
        <v>11</v>
      </c>
      <c r="F73" s="204" t="s">
        <v>50</v>
      </c>
      <c r="G73" s="205"/>
      <c r="H73" s="205"/>
      <c r="I73" s="205"/>
      <c r="J73" s="205"/>
      <c r="K73" s="205"/>
      <c r="L73" s="206"/>
      <c r="N73" s="8"/>
      <c r="O73" s="8"/>
      <c r="P73" s="8"/>
      <c r="Q73" s="8"/>
      <c r="R73" s="8"/>
      <c r="S73" s="8"/>
      <c r="T73" s="8"/>
    </row>
    <row r="74" spans="2:20" ht="15" customHeight="1" x14ac:dyDescent="0.2">
      <c r="B74" s="189"/>
      <c r="C74" s="191"/>
      <c r="D74" s="161"/>
      <c r="E74" s="165"/>
      <c r="F74" s="207"/>
      <c r="G74" s="208"/>
      <c r="H74" s="208"/>
      <c r="I74" s="208"/>
      <c r="J74" s="208"/>
      <c r="K74" s="208"/>
      <c r="L74" s="209"/>
      <c r="N74" s="8"/>
      <c r="O74" s="8"/>
      <c r="P74" s="8"/>
      <c r="Q74" s="8"/>
      <c r="R74" s="8"/>
      <c r="S74" s="8"/>
      <c r="T74" s="8"/>
    </row>
    <row r="75" spans="2:20" ht="14.25" x14ac:dyDescent="0.2">
      <c r="B75" s="141">
        <f>C73</f>
        <v>0.44097153333333333</v>
      </c>
      <c r="C75" s="142">
        <f>B75+(D75*H13)</f>
        <v>0.44791593333333335</v>
      </c>
      <c r="D75" s="74">
        <f>$I$26</f>
        <v>10</v>
      </c>
      <c r="E75" s="140"/>
      <c r="F75" s="146" t="s">
        <v>28</v>
      </c>
      <c r="G75" s="147"/>
      <c r="H75" s="147"/>
      <c r="I75" s="147"/>
      <c r="J75" s="147"/>
      <c r="K75" s="147"/>
      <c r="L75" s="148"/>
      <c r="N75" s="3"/>
    </row>
    <row r="76" spans="2:20" ht="14.25" x14ac:dyDescent="0.2">
      <c r="B76" s="188">
        <f>C75</f>
        <v>0.44791593333333335</v>
      </c>
      <c r="C76" s="190">
        <f>B76+(45*H13)</f>
        <v>0.47916573333333334</v>
      </c>
      <c r="D76" s="177">
        <v>45</v>
      </c>
      <c r="E76" s="165">
        <v>12</v>
      </c>
      <c r="F76" s="86" t="s">
        <v>51</v>
      </c>
      <c r="G76" s="86"/>
      <c r="H76" s="86"/>
      <c r="I76" s="86"/>
      <c r="J76" s="86"/>
      <c r="K76" s="86"/>
      <c r="L76" s="87"/>
      <c r="N76" s="2"/>
    </row>
    <row r="77" spans="2:20" ht="12.75" customHeight="1" x14ac:dyDescent="0.2">
      <c r="B77" s="189"/>
      <c r="C77" s="191"/>
      <c r="D77" s="161"/>
      <c r="E77" s="165"/>
      <c r="F77" s="86" t="s">
        <v>52</v>
      </c>
      <c r="G77" s="86"/>
      <c r="H77" s="86"/>
      <c r="I77" s="86"/>
      <c r="J77" s="86"/>
      <c r="K77" s="86"/>
      <c r="L77" s="87"/>
      <c r="N77" s="2"/>
    </row>
    <row r="78" spans="2:20" ht="14.25" x14ac:dyDescent="0.2">
      <c r="B78" s="76">
        <f>C76</f>
        <v>0.47916573333333334</v>
      </c>
      <c r="C78" s="77">
        <f>B78+(I25*H13)</f>
        <v>0.49999893333333334</v>
      </c>
      <c r="D78" s="74">
        <f>$I$25</f>
        <v>30</v>
      </c>
      <c r="E78" s="78"/>
      <c r="F78" s="184" t="s">
        <v>35</v>
      </c>
      <c r="G78" s="185"/>
      <c r="H78" s="185"/>
      <c r="I78" s="185"/>
      <c r="J78" s="185"/>
      <c r="K78" s="185"/>
      <c r="L78" s="186"/>
    </row>
    <row r="79" spans="2:20" ht="12.75" customHeight="1" x14ac:dyDescent="0.2">
      <c r="B79" s="211">
        <f>C78</f>
        <v>0.49999893333333334</v>
      </c>
      <c r="C79" s="212">
        <f>B79+(45*H13)</f>
        <v>0.53124873333333333</v>
      </c>
      <c r="D79" s="173">
        <v>45</v>
      </c>
      <c r="E79" s="161">
        <v>13</v>
      </c>
      <c r="F79" s="195" t="s">
        <v>53</v>
      </c>
      <c r="G79" s="196"/>
      <c r="H79" s="196"/>
      <c r="I79" s="196"/>
      <c r="J79" s="196"/>
      <c r="K79" s="196"/>
      <c r="L79" s="197"/>
    </row>
    <row r="80" spans="2:20" ht="12.75" customHeight="1" x14ac:dyDescent="0.2">
      <c r="B80" s="189"/>
      <c r="C80" s="191"/>
      <c r="D80" s="161"/>
      <c r="E80" s="194"/>
      <c r="F80" s="198" t="s">
        <v>54</v>
      </c>
      <c r="G80" s="199"/>
      <c r="H80" s="199"/>
      <c r="I80" s="199"/>
      <c r="J80" s="199"/>
      <c r="K80" s="199"/>
      <c r="L80" s="200"/>
    </row>
    <row r="81" spans="2:14" ht="14.25" x14ac:dyDescent="0.2">
      <c r="B81" s="76">
        <f>C79</f>
        <v>0.53124873333333333</v>
      </c>
      <c r="C81" s="77">
        <f>B81+(D81*H13)</f>
        <v>0.5381931333333333</v>
      </c>
      <c r="D81" s="74">
        <f>$I$26</f>
        <v>10</v>
      </c>
      <c r="E81" s="140"/>
      <c r="F81" s="146" t="s">
        <v>28</v>
      </c>
      <c r="G81" s="147"/>
      <c r="H81" s="147"/>
      <c r="I81" s="147"/>
      <c r="J81" s="147"/>
      <c r="K81" s="147"/>
      <c r="L81" s="148"/>
    </row>
    <row r="82" spans="2:14" ht="12.75" customHeight="1" x14ac:dyDescent="0.2">
      <c r="B82" s="211">
        <f>C81</f>
        <v>0.5381931333333333</v>
      </c>
      <c r="C82" s="212">
        <f>B82+(45*H13)</f>
        <v>0.56944293333333329</v>
      </c>
      <c r="D82" s="173">
        <v>45</v>
      </c>
      <c r="E82" s="161">
        <v>14</v>
      </c>
      <c r="F82" s="195" t="s">
        <v>55</v>
      </c>
      <c r="G82" s="196"/>
      <c r="H82" s="196"/>
      <c r="I82" s="196"/>
      <c r="J82" s="196"/>
      <c r="K82" s="196"/>
      <c r="L82" s="197"/>
    </row>
    <row r="83" spans="2:14" ht="12.75" customHeight="1" x14ac:dyDescent="0.2">
      <c r="B83" s="189"/>
      <c r="C83" s="191"/>
      <c r="D83" s="161"/>
      <c r="E83" s="194"/>
      <c r="F83" s="198" t="s">
        <v>56</v>
      </c>
      <c r="G83" s="199"/>
      <c r="H83" s="199"/>
      <c r="I83" s="199"/>
      <c r="J83" s="199"/>
      <c r="K83" s="199"/>
      <c r="L83" s="200"/>
    </row>
    <row r="84" spans="2:14" ht="14.25" x14ac:dyDescent="0.2">
      <c r="B84" s="76">
        <f>C82</f>
        <v>0.56944293333333329</v>
      </c>
      <c r="C84" s="77">
        <f>B84+(D84*H13)</f>
        <v>0.57638733333333325</v>
      </c>
      <c r="D84" s="74">
        <f>$I$26</f>
        <v>10</v>
      </c>
      <c r="E84" s="78"/>
      <c r="F84" s="146" t="s">
        <v>28</v>
      </c>
      <c r="G84" s="147"/>
      <c r="H84" s="147"/>
      <c r="I84" s="147"/>
      <c r="J84" s="147"/>
      <c r="K84" s="147"/>
      <c r="L84" s="148"/>
    </row>
    <row r="85" spans="2:14" ht="12.75" customHeight="1" x14ac:dyDescent="0.2">
      <c r="B85" s="188">
        <f>C84</f>
        <v>0.57638733333333325</v>
      </c>
      <c r="C85" s="190">
        <f>B85+(45*H13)</f>
        <v>0.60763713333333325</v>
      </c>
      <c r="D85" s="177">
        <v>45</v>
      </c>
      <c r="E85" s="194">
        <v>15</v>
      </c>
      <c r="F85" s="201" t="s">
        <v>57</v>
      </c>
      <c r="G85" s="202"/>
      <c r="H85" s="202"/>
      <c r="I85" s="202"/>
      <c r="J85" s="202"/>
      <c r="K85" s="202"/>
      <c r="L85" s="203"/>
    </row>
    <row r="86" spans="2:14" ht="14.25" x14ac:dyDescent="0.2">
      <c r="B86" s="189"/>
      <c r="C86" s="191"/>
      <c r="D86" s="161"/>
      <c r="E86" s="194"/>
      <c r="F86" s="198"/>
      <c r="G86" s="199"/>
      <c r="H86" s="199"/>
      <c r="I86" s="199"/>
      <c r="J86" s="199"/>
      <c r="K86" s="199"/>
      <c r="L86" s="200"/>
    </row>
    <row r="87" spans="2:14" ht="14.25" x14ac:dyDescent="0.2">
      <c r="B87" s="141">
        <f>C85</f>
        <v>0.60763713333333325</v>
      </c>
      <c r="C87" s="142">
        <f>B87+(D87*H13)</f>
        <v>0.61458153333333321</v>
      </c>
      <c r="D87" s="74">
        <f>$I$26</f>
        <v>10</v>
      </c>
      <c r="E87" s="140"/>
      <c r="F87" s="146" t="s">
        <v>28</v>
      </c>
      <c r="G87" s="147"/>
      <c r="H87" s="147"/>
      <c r="I87" s="147"/>
      <c r="J87" s="147"/>
      <c r="K87" s="147"/>
      <c r="L87" s="148"/>
    </row>
    <row r="88" spans="2:14" ht="12.75" customHeight="1" x14ac:dyDescent="0.2">
      <c r="B88" s="188">
        <f>C87</f>
        <v>0.61458153333333321</v>
      </c>
      <c r="C88" s="190">
        <f>B88+(45*H13)</f>
        <v>0.6458313333333332</v>
      </c>
      <c r="D88" s="177">
        <v>45</v>
      </c>
      <c r="E88" s="165">
        <v>16</v>
      </c>
      <c r="F88" s="98" t="s">
        <v>58</v>
      </c>
      <c r="G88" s="99"/>
      <c r="H88" s="99"/>
      <c r="I88" s="99"/>
      <c r="J88" s="99"/>
      <c r="K88" s="99"/>
      <c r="L88" s="100"/>
    </row>
    <row r="89" spans="2:14" ht="15" thickBot="1" x14ac:dyDescent="0.25">
      <c r="B89" s="192"/>
      <c r="C89" s="193"/>
      <c r="D89" s="210"/>
      <c r="E89" s="187"/>
      <c r="F89" s="101" t="s">
        <v>59</v>
      </c>
      <c r="G89" s="102"/>
      <c r="H89" s="102"/>
      <c r="I89" s="102"/>
      <c r="J89" s="102"/>
      <c r="K89" s="102"/>
      <c r="L89" s="103"/>
    </row>
    <row r="90" spans="2:14" ht="14.25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N90" s="5"/>
    </row>
    <row r="91" spans="2:14" ht="15" thickBot="1" x14ac:dyDescent="0.25">
      <c r="B91" s="104"/>
      <c r="C91" s="62"/>
      <c r="D91" s="62"/>
      <c r="E91" s="62"/>
      <c r="F91" s="104"/>
      <c r="G91" s="62"/>
      <c r="H91" s="62"/>
      <c r="I91" s="62"/>
      <c r="J91" s="62"/>
      <c r="K91" s="62"/>
      <c r="L91" s="62"/>
      <c r="N91" s="2"/>
    </row>
    <row r="92" spans="2:14" ht="15" thickBot="1" x14ac:dyDescent="0.25">
      <c r="B92" s="63" t="s">
        <v>20</v>
      </c>
      <c r="C92" s="64" t="s">
        <v>21</v>
      </c>
      <c r="D92" s="64" t="s">
        <v>22</v>
      </c>
      <c r="E92" s="64" t="s">
        <v>23</v>
      </c>
      <c r="F92" s="65" t="s">
        <v>60</v>
      </c>
      <c r="G92" s="105">
        <f>IF(I22&lt;&gt;0,G66+1,0)</f>
        <v>0</v>
      </c>
      <c r="H92" s="67"/>
      <c r="I92" s="67"/>
      <c r="J92" s="67"/>
      <c r="K92" s="67"/>
      <c r="L92" s="68"/>
      <c r="N92" s="2"/>
    </row>
    <row r="93" spans="2:14" ht="12.75" customHeight="1" x14ac:dyDescent="0.2">
      <c r="B93" s="215">
        <f>I23</f>
        <v>0.33333333333333331</v>
      </c>
      <c r="C93" s="216">
        <f>B93+(45*H$13)</f>
        <v>0.36458313333333331</v>
      </c>
      <c r="D93" s="163">
        <v>45</v>
      </c>
      <c r="E93" s="164">
        <v>17</v>
      </c>
      <c r="F93" s="95" t="s">
        <v>61</v>
      </c>
      <c r="G93" s="96"/>
      <c r="H93" s="96"/>
      <c r="I93" s="96"/>
      <c r="J93" s="96"/>
      <c r="K93" s="96"/>
      <c r="L93" s="97"/>
      <c r="N93" s="2"/>
    </row>
    <row r="94" spans="2:14" ht="14.25" x14ac:dyDescent="0.2">
      <c r="B94" s="214"/>
      <c r="C94" s="191"/>
      <c r="D94" s="161"/>
      <c r="E94" s="165"/>
      <c r="F94" s="92"/>
      <c r="G94" s="93"/>
      <c r="H94" s="93"/>
      <c r="I94" s="93"/>
      <c r="J94" s="93"/>
      <c r="K94" s="93"/>
      <c r="L94" s="94"/>
      <c r="N94" s="2"/>
    </row>
    <row r="95" spans="2:14" ht="14.25" x14ac:dyDescent="0.2">
      <c r="B95" s="76">
        <f>C93</f>
        <v>0.36458313333333331</v>
      </c>
      <c r="C95" s="77">
        <f>B95+(D95*H13)</f>
        <v>0.37152753333333333</v>
      </c>
      <c r="D95" s="74">
        <f>$I$26</f>
        <v>10</v>
      </c>
      <c r="E95" s="140"/>
      <c r="F95" s="106" t="s">
        <v>28</v>
      </c>
      <c r="G95" s="107"/>
      <c r="H95" s="107"/>
      <c r="I95" s="107"/>
      <c r="J95" s="107"/>
      <c r="K95" s="107"/>
      <c r="L95" s="108"/>
      <c r="N95" s="2"/>
    </row>
    <row r="96" spans="2:14" ht="12.75" customHeight="1" x14ac:dyDescent="0.2">
      <c r="B96" s="211">
        <f>C95</f>
        <v>0.37152753333333333</v>
      </c>
      <c r="C96" s="212">
        <f>B96+(45*$H$13)</f>
        <v>0.40277733333333332</v>
      </c>
      <c r="D96" s="173">
        <v>45</v>
      </c>
      <c r="E96" s="174">
        <v>18</v>
      </c>
      <c r="F96" s="109" t="s">
        <v>62</v>
      </c>
      <c r="G96" s="110"/>
      <c r="H96" s="110"/>
      <c r="I96" s="110"/>
      <c r="J96" s="110"/>
      <c r="K96" s="110"/>
      <c r="L96" s="111"/>
      <c r="N96" s="2"/>
    </row>
    <row r="97" spans="2:20" ht="14.25" x14ac:dyDescent="0.2">
      <c r="B97" s="189"/>
      <c r="C97" s="191"/>
      <c r="D97" s="161"/>
      <c r="E97" s="165"/>
      <c r="F97" s="112" t="s">
        <v>63</v>
      </c>
      <c r="G97" s="113"/>
      <c r="H97" s="113"/>
      <c r="I97" s="113"/>
      <c r="J97" s="113"/>
      <c r="K97" s="113"/>
      <c r="L97" s="114"/>
      <c r="N97" s="2"/>
    </row>
    <row r="98" spans="2:20" ht="14.25" x14ac:dyDescent="0.2">
      <c r="B98" s="136">
        <f>C96</f>
        <v>0.40277733333333332</v>
      </c>
      <c r="C98" s="137">
        <f>B98+(D98*H13)</f>
        <v>0.40972173333333334</v>
      </c>
      <c r="D98" s="74">
        <f>$I$26</f>
        <v>10</v>
      </c>
      <c r="E98" s="140"/>
      <c r="F98" s="106" t="s">
        <v>28</v>
      </c>
      <c r="G98" s="107"/>
      <c r="H98" s="107"/>
      <c r="I98" s="107"/>
      <c r="J98" s="107"/>
      <c r="K98" s="107"/>
      <c r="L98" s="108"/>
      <c r="N98" s="2"/>
    </row>
    <row r="99" spans="2:20" ht="12.75" customHeight="1" x14ac:dyDescent="0.2">
      <c r="B99" s="211">
        <f>C98</f>
        <v>0.40972173333333334</v>
      </c>
      <c r="C99" s="212">
        <f>B99+(45*H$13)</f>
        <v>0.44097153333333333</v>
      </c>
      <c r="D99" s="173">
        <v>45</v>
      </c>
      <c r="E99" s="174">
        <v>19</v>
      </c>
      <c r="F99" s="95" t="s">
        <v>64</v>
      </c>
      <c r="G99" s="96"/>
      <c r="H99" s="96"/>
      <c r="I99" s="96"/>
      <c r="J99" s="96"/>
      <c r="K99" s="96"/>
      <c r="L99" s="97"/>
      <c r="N99" s="2"/>
    </row>
    <row r="100" spans="2:20" ht="14.25" x14ac:dyDescent="0.2">
      <c r="B100" s="189"/>
      <c r="C100" s="191"/>
      <c r="D100" s="161"/>
      <c r="E100" s="165"/>
      <c r="F100" s="92"/>
      <c r="G100" s="93"/>
      <c r="H100" s="93"/>
      <c r="I100" s="93"/>
      <c r="J100" s="93"/>
      <c r="K100" s="93"/>
      <c r="L100" s="94"/>
      <c r="N100" s="2"/>
    </row>
    <row r="101" spans="2:20" ht="15" thickBot="1" x14ac:dyDescent="0.25">
      <c r="B101" s="141">
        <f>C99</f>
        <v>0.44097153333333333</v>
      </c>
      <c r="C101" s="142">
        <f>B101+(D101*H13)</f>
        <v>0.44791593333333335</v>
      </c>
      <c r="D101" s="74">
        <f>$I$26</f>
        <v>10</v>
      </c>
      <c r="E101" s="140"/>
      <c r="F101" s="115" t="s">
        <v>28</v>
      </c>
      <c r="G101" s="116"/>
      <c r="H101" s="116"/>
      <c r="I101" s="116"/>
      <c r="J101" s="116"/>
      <c r="K101" s="116"/>
      <c r="L101" s="117"/>
      <c r="N101" s="2"/>
    </row>
    <row r="102" spans="2:20" ht="14.25" x14ac:dyDescent="0.2">
      <c r="B102" s="188">
        <f>C101</f>
        <v>0.44791593333333335</v>
      </c>
      <c r="C102" s="190">
        <f>B102+(45*H$13)</f>
        <v>0.47916573333333334</v>
      </c>
      <c r="D102" s="177">
        <v>45</v>
      </c>
      <c r="E102" s="179">
        <v>20</v>
      </c>
      <c r="F102" s="118" t="s">
        <v>65</v>
      </c>
      <c r="G102" s="119" t="s">
        <v>66</v>
      </c>
      <c r="H102" s="119"/>
      <c r="I102" s="119"/>
      <c r="J102" s="119"/>
      <c r="K102" s="119"/>
      <c r="L102" s="120"/>
      <c r="N102" s="10"/>
      <c r="O102" s="11"/>
      <c r="P102" s="11"/>
      <c r="Q102" s="11"/>
      <c r="R102" s="11"/>
      <c r="S102" s="11"/>
      <c r="T102" s="11"/>
    </row>
    <row r="103" spans="2:20" ht="14.25" x14ac:dyDescent="0.2">
      <c r="B103" s="189"/>
      <c r="C103" s="191"/>
      <c r="D103" s="161"/>
      <c r="E103" s="179"/>
      <c r="F103" s="121" t="s">
        <v>67</v>
      </c>
      <c r="G103" s="113"/>
      <c r="H103" s="113"/>
      <c r="I103" s="113"/>
      <c r="J103" s="113"/>
      <c r="K103" s="113"/>
      <c r="L103" s="114"/>
      <c r="N103" s="12"/>
      <c r="O103" s="13"/>
      <c r="P103" s="13"/>
      <c r="Q103" s="13"/>
      <c r="R103" s="13"/>
      <c r="S103" s="13"/>
      <c r="T103" s="13"/>
    </row>
    <row r="104" spans="2:20" ht="14.25" x14ac:dyDescent="0.2">
      <c r="B104" s="76">
        <f>C102</f>
        <v>0.47916573333333334</v>
      </c>
      <c r="C104" s="77">
        <f>B104+(D104*$H$13)</f>
        <v>0.49999893333333334</v>
      </c>
      <c r="D104" s="74">
        <f>I25</f>
        <v>30</v>
      </c>
      <c r="E104" s="140"/>
      <c r="F104" s="181" t="s">
        <v>68</v>
      </c>
      <c r="G104" s="182"/>
      <c r="H104" s="182"/>
      <c r="I104" s="182"/>
      <c r="J104" s="182"/>
      <c r="K104" s="182"/>
      <c r="L104" s="183"/>
      <c r="N104" s="12"/>
      <c r="O104" s="12"/>
      <c r="P104" s="12"/>
      <c r="Q104" s="12"/>
      <c r="R104" s="12"/>
      <c r="S104" s="12"/>
      <c r="T104" s="12"/>
    </row>
    <row r="105" spans="2:20" ht="14.25" x14ac:dyDescent="0.2">
      <c r="B105" s="211">
        <f>C104</f>
        <v>0.49999893333333334</v>
      </c>
      <c r="C105" s="212">
        <f>B105+(45*H$13)</f>
        <v>0.53124873333333333</v>
      </c>
      <c r="D105" s="173">
        <v>45</v>
      </c>
      <c r="E105" s="178">
        <v>21</v>
      </c>
      <c r="F105" s="152" t="s">
        <v>69</v>
      </c>
      <c r="G105" s="153"/>
      <c r="H105" s="153"/>
      <c r="I105" s="153"/>
      <c r="J105" s="153"/>
      <c r="K105" s="153"/>
      <c r="L105" s="154"/>
      <c r="N105" s="7"/>
      <c r="O105" s="7"/>
      <c r="P105" s="7"/>
      <c r="Q105" s="7"/>
      <c r="R105" s="7"/>
      <c r="S105" s="7"/>
      <c r="T105" s="7"/>
    </row>
    <row r="106" spans="2:20" ht="14.25" x14ac:dyDescent="0.2">
      <c r="B106" s="189"/>
      <c r="C106" s="191"/>
      <c r="D106" s="161"/>
      <c r="E106" s="179"/>
      <c r="F106" s="149"/>
      <c r="G106" s="150"/>
      <c r="H106" s="150"/>
      <c r="I106" s="150"/>
      <c r="J106" s="150"/>
      <c r="K106" s="150"/>
      <c r="L106" s="151"/>
      <c r="N106" s="7"/>
      <c r="O106" s="7"/>
      <c r="P106" s="7"/>
      <c r="Q106" s="7"/>
      <c r="R106" s="7"/>
      <c r="S106" s="7"/>
      <c r="T106" s="7"/>
    </row>
    <row r="107" spans="2:20" ht="14.25" x14ac:dyDescent="0.2">
      <c r="B107" s="141">
        <f>C105</f>
        <v>0.53124873333333333</v>
      </c>
      <c r="C107" s="142">
        <f>B107+(D107*H13)</f>
        <v>0.5381931333333333</v>
      </c>
      <c r="D107" s="74">
        <f>$I$26</f>
        <v>10</v>
      </c>
      <c r="E107" s="140"/>
      <c r="F107" s="146" t="s">
        <v>28</v>
      </c>
      <c r="G107" s="147"/>
      <c r="H107" s="147"/>
      <c r="I107" s="147"/>
      <c r="J107" s="147"/>
      <c r="K107" s="147"/>
      <c r="L107" s="148"/>
      <c r="N107" s="12"/>
      <c r="O107" s="12"/>
      <c r="P107" s="12"/>
      <c r="Q107" s="12"/>
      <c r="R107" s="12"/>
      <c r="S107" s="12"/>
      <c r="T107" s="12"/>
    </row>
    <row r="108" spans="2:20" ht="14.25" x14ac:dyDescent="0.2">
      <c r="B108" s="188">
        <f>C107</f>
        <v>0.5381931333333333</v>
      </c>
      <c r="C108" s="190">
        <f>B108+(45*H$13)</f>
        <v>0.56944293333333329</v>
      </c>
      <c r="D108" s="177">
        <v>45</v>
      </c>
      <c r="E108" s="179">
        <v>22</v>
      </c>
      <c r="F108" s="155" t="s">
        <v>70</v>
      </c>
      <c r="G108" s="156"/>
      <c r="H108" s="156"/>
      <c r="I108" s="156"/>
      <c r="J108" s="156"/>
      <c r="K108" s="156"/>
      <c r="L108" s="157"/>
      <c r="N108" s="7"/>
      <c r="O108" s="7"/>
      <c r="P108" s="7"/>
      <c r="Q108" s="7"/>
      <c r="R108" s="7"/>
      <c r="S108" s="7"/>
      <c r="T108" s="7"/>
    </row>
    <row r="109" spans="2:20" ht="14.25" x14ac:dyDescent="0.2">
      <c r="B109" s="189"/>
      <c r="C109" s="191"/>
      <c r="D109" s="161"/>
      <c r="E109" s="179"/>
      <c r="F109" s="152"/>
      <c r="G109" s="153"/>
      <c r="H109" s="153"/>
      <c r="I109" s="153"/>
      <c r="J109" s="153"/>
      <c r="K109" s="153"/>
      <c r="L109" s="154"/>
      <c r="N109" s="7"/>
      <c r="O109" s="7"/>
      <c r="P109" s="7"/>
      <c r="Q109" s="7"/>
      <c r="R109" s="7"/>
      <c r="S109" s="7"/>
      <c r="T109" s="7"/>
    </row>
    <row r="110" spans="2:20" ht="14.25" x14ac:dyDescent="0.2">
      <c r="B110" s="136">
        <f>C108</f>
        <v>0.56944293333333329</v>
      </c>
      <c r="C110" s="137">
        <f>B110+(D110*H13)</f>
        <v>0.57638733333333325</v>
      </c>
      <c r="D110" s="74">
        <f>$I$26</f>
        <v>10</v>
      </c>
      <c r="E110" s="140"/>
      <c r="F110" s="146" t="s">
        <v>28</v>
      </c>
      <c r="G110" s="147"/>
      <c r="H110" s="147"/>
      <c r="I110" s="147"/>
      <c r="J110" s="147"/>
      <c r="K110" s="147"/>
      <c r="L110" s="148"/>
      <c r="N110" s="12"/>
      <c r="O110" s="12"/>
      <c r="P110" s="12"/>
      <c r="Q110" s="12"/>
      <c r="R110" s="12"/>
      <c r="S110" s="12"/>
      <c r="T110" s="12"/>
    </row>
    <row r="111" spans="2:20" ht="14.25" x14ac:dyDescent="0.2">
      <c r="B111" s="188">
        <f>C110</f>
        <v>0.57638733333333325</v>
      </c>
      <c r="C111" s="190">
        <f>B111+(45*H$13)</f>
        <v>0.60763713333333325</v>
      </c>
      <c r="D111" s="177">
        <v>45</v>
      </c>
      <c r="E111" s="180">
        <v>23</v>
      </c>
      <c r="F111" s="155" t="s">
        <v>71</v>
      </c>
      <c r="G111" s="156"/>
      <c r="H111" s="156"/>
      <c r="I111" s="156"/>
      <c r="J111" s="156"/>
      <c r="K111" s="156"/>
      <c r="L111" s="157"/>
      <c r="N111" s="7"/>
      <c r="O111" s="7"/>
      <c r="P111" s="7"/>
      <c r="Q111" s="7"/>
      <c r="R111" s="7"/>
      <c r="S111" s="7"/>
      <c r="T111" s="7"/>
    </row>
    <row r="112" spans="2:20" ht="14.25" x14ac:dyDescent="0.2">
      <c r="B112" s="189"/>
      <c r="C112" s="191"/>
      <c r="D112" s="161"/>
      <c r="E112" s="178"/>
      <c r="F112" s="149" t="s">
        <v>72</v>
      </c>
      <c r="G112" s="150"/>
      <c r="H112" s="150"/>
      <c r="I112" s="150"/>
      <c r="J112" s="150"/>
      <c r="K112" s="150"/>
      <c r="L112" s="151"/>
      <c r="N112" s="7"/>
      <c r="O112" s="7"/>
      <c r="P112" s="7"/>
      <c r="Q112" s="7"/>
      <c r="R112" s="7"/>
      <c r="S112" s="7"/>
      <c r="T112" s="7"/>
    </row>
    <row r="113" spans="2:15" ht="15" thickBot="1" x14ac:dyDescent="0.25">
      <c r="B113" s="122">
        <f>C111</f>
        <v>0.60763713333333325</v>
      </c>
      <c r="C113" s="123">
        <f>B113+(D113*H13)</f>
        <v>0.61458153333333321</v>
      </c>
      <c r="D113" s="124">
        <f>$I$26</f>
        <v>10</v>
      </c>
      <c r="E113" s="135"/>
      <c r="F113" s="60" t="s">
        <v>73</v>
      </c>
      <c r="G113" s="125"/>
      <c r="H113" s="125"/>
      <c r="I113" s="125"/>
      <c r="J113" s="125"/>
      <c r="K113" s="125"/>
      <c r="L113" s="126"/>
      <c r="N113" s="2"/>
    </row>
    <row r="114" spans="2:15" ht="14.25" x14ac:dyDescent="0.2">
      <c r="B114" s="211">
        <f>C113</f>
        <v>0.61458153333333321</v>
      </c>
      <c r="C114" s="212">
        <f>B114+(D114*H$13)</f>
        <v>0.67013673333333323</v>
      </c>
      <c r="D114" s="173">
        <v>80</v>
      </c>
      <c r="E114" s="161"/>
      <c r="F114" s="175" t="s">
        <v>74</v>
      </c>
      <c r="G114" s="166" t="s">
        <v>75</v>
      </c>
      <c r="H114" s="167"/>
      <c r="I114" s="127" t="s">
        <v>76</v>
      </c>
      <c r="J114" s="128"/>
      <c r="K114" s="128"/>
      <c r="L114" s="129"/>
      <c r="N114" s="2"/>
    </row>
    <row r="115" spans="2:15" ht="15" thickBot="1" x14ac:dyDescent="0.25">
      <c r="B115" s="192"/>
      <c r="C115" s="193"/>
      <c r="D115" s="210"/>
      <c r="E115" s="162"/>
      <c r="F115" s="176"/>
      <c r="G115" s="168"/>
      <c r="H115" s="169"/>
      <c r="I115" s="170"/>
      <c r="J115" s="171"/>
      <c r="K115" s="171"/>
      <c r="L115" s="172"/>
      <c r="N115" s="2"/>
    </row>
    <row r="116" spans="2:15" ht="15" thickBot="1" x14ac:dyDescent="0.25">
      <c r="B116" s="138">
        <f>C114</f>
        <v>0.67013673333333323</v>
      </c>
      <c r="C116" s="139" t="s">
        <v>77</v>
      </c>
      <c r="D116" s="130"/>
      <c r="E116" s="131"/>
      <c r="F116" s="132" t="s">
        <v>78</v>
      </c>
      <c r="G116" s="133"/>
      <c r="H116" s="133"/>
      <c r="I116" s="133"/>
      <c r="J116" s="133"/>
      <c r="K116" s="133"/>
      <c r="L116" s="134"/>
      <c r="N116" s="2"/>
    </row>
    <row r="117" spans="2:15" x14ac:dyDescent="0.2">
      <c r="N117" s="2"/>
    </row>
    <row r="118" spans="2:15" x14ac:dyDescent="0.2">
      <c r="N118" s="2"/>
    </row>
    <row r="119" spans="2:15" x14ac:dyDescent="0.2">
      <c r="N119" s="2"/>
    </row>
    <row r="126" spans="2:15" x14ac:dyDescent="0.2">
      <c r="O126" s="4"/>
    </row>
    <row r="127" spans="2:15" x14ac:dyDescent="0.2">
      <c r="O127" s="2"/>
    </row>
    <row r="134" spans="14:14" x14ac:dyDescent="0.2">
      <c r="N134" s="2"/>
    </row>
    <row r="135" spans="14:14" x14ac:dyDescent="0.2">
      <c r="N135" s="2"/>
    </row>
    <row r="137" spans="14:14" x14ac:dyDescent="0.2">
      <c r="N137" s="2"/>
    </row>
    <row r="138" spans="14:14" x14ac:dyDescent="0.2">
      <c r="N138" s="2"/>
    </row>
    <row r="139" spans="14:14" x14ac:dyDescent="0.2">
      <c r="N139" s="2"/>
    </row>
    <row r="140" spans="14:14" x14ac:dyDescent="0.2">
      <c r="N140" s="2"/>
    </row>
    <row r="141" spans="14:14" x14ac:dyDescent="0.2">
      <c r="N141" s="2"/>
    </row>
  </sheetData>
  <sheetProtection algorithmName="SHA-512" hashValue="bcrT72TX1YDNnv8Ogo9lywzLR1LuP+2+68wkFwmjAdJT8aBqOUpfnRR1AT+4QEjXdVUy/mjnxl23mEIVppqDtA==" saltValue="VAoeBzngCMVlLQI/iLJJTQ==" spinCount="100000" sheet="1" objects="1" scenarios="1"/>
  <mergeCells count="164">
    <mergeCell ref="B25:H25"/>
    <mergeCell ref="B36:F36"/>
    <mergeCell ref="B31:F31"/>
    <mergeCell ref="K27:L35"/>
    <mergeCell ref="F46:L46"/>
    <mergeCell ref="F47:L47"/>
    <mergeCell ref="F49:L49"/>
    <mergeCell ref="F45:L45"/>
    <mergeCell ref="F43:L43"/>
    <mergeCell ref="F40:L40"/>
    <mergeCell ref="F41:L41"/>
    <mergeCell ref="F42:L42"/>
    <mergeCell ref="F44:L44"/>
    <mergeCell ref="G28:J28"/>
    <mergeCell ref="G31:J31"/>
    <mergeCell ref="G36:L36"/>
    <mergeCell ref="B44:B45"/>
    <mergeCell ref="C44:C45"/>
    <mergeCell ref="D47:D48"/>
    <mergeCell ref="B22:H22"/>
    <mergeCell ref="B23:H23"/>
    <mergeCell ref="E47:E48"/>
    <mergeCell ref="E50:E51"/>
    <mergeCell ref="B24:H24"/>
    <mergeCell ref="B47:B48"/>
    <mergeCell ref="C47:C48"/>
    <mergeCell ref="B50:B51"/>
    <mergeCell ref="C50:C51"/>
    <mergeCell ref="D41:D42"/>
    <mergeCell ref="D44:D45"/>
    <mergeCell ref="E41:E42"/>
    <mergeCell ref="E44:E45"/>
    <mergeCell ref="B41:B42"/>
    <mergeCell ref="G27:J27"/>
    <mergeCell ref="G29:J29"/>
    <mergeCell ref="G30:J30"/>
    <mergeCell ref="G32:J32"/>
    <mergeCell ref="G33:J33"/>
    <mergeCell ref="G34:J34"/>
    <mergeCell ref="G35:J35"/>
    <mergeCell ref="C41:C42"/>
    <mergeCell ref="D50:D51"/>
    <mergeCell ref="B26:H26"/>
    <mergeCell ref="B53:B54"/>
    <mergeCell ref="C53:C54"/>
    <mergeCell ref="B56:B57"/>
    <mergeCell ref="C56:C57"/>
    <mergeCell ref="B111:B112"/>
    <mergeCell ref="C111:C112"/>
    <mergeCell ref="B114:B115"/>
    <mergeCell ref="C114:C115"/>
    <mergeCell ref="B108:B109"/>
    <mergeCell ref="C108:C109"/>
    <mergeCell ref="B82:B83"/>
    <mergeCell ref="C82:C83"/>
    <mergeCell ref="B67:B68"/>
    <mergeCell ref="C67:C68"/>
    <mergeCell ref="B70:B71"/>
    <mergeCell ref="C70:C71"/>
    <mergeCell ref="B76:B77"/>
    <mergeCell ref="B93:B94"/>
    <mergeCell ref="C93:C94"/>
    <mergeCell ref="B102:B103"/>
    <mergeCell ref="C102:C103"/>
    <mergeCell ref="B96:B97"/>
    <mergeCell ref="C96:C97"/>
    <mergeCell ref="B99:B100"/>
    <mergeCell ref="D108:D109"/>
    <mergeCell ref="D114:D115"/>
    <mergeCell ref="D102:D103"/>
    <mergeCell ref="B73:B74"/>
    <mergeCell ref="C73:C74"/>
    <mergeCell ref="D73:D74"/>
    <mergeCell ref="C76:C77"/>
    <mergeCell ref="D76:D77"/>
    <mergeCell ref="B88:B89"/>
    <mergeCell ref="C88:C89"/>
    <mergeCell ref="D88:D89"/>
    <mergeCell ref="B105:B106"/>
    <mergeCell ref="C105:C106"/>
    <mergeCell ref="D105:D106"/>
    <mergeCell ref="C99:C100"/>
    <mergeCell ref="B79:B80"/>
    <mergeCell ref="C79:C80"/>
    <mergeCell ref="D85:D86"/>
    <mergeCell ref="B85:B86"/>
    <mergeCell ref="C85:C86"/>
    <mergeCell ref="E53:E54"/>
    <mergeCell ref="D62:D63"/>
    <mergeCell ref="E62:E63"/>
    <mergeCell ref="D82:D83"/>
    <mergeCell ref="E76:E77"/>
    <mergeCell ref="E79:E80"/>
    <mergeCell ref="E70:E71"/>
    <mergeCell ref="E67:E68"/>
    <mergeCell ref="E73:E74"/>
    <mergeCell ref="E82:E83"/>
    <mergeCell ref="D79:D80"/>
    <mergeCell ref="D53:D54"/>
    <mergeCell ref="D56:D57"/>
    <mergeCell ref="D59:D60"/>
    <mergeCell ref="D70:D71"/>
    <mergeCell ref="D67:D68"/>
    <mergeCell ref="F75:L75"/>
    <mergeCell ref="F78:L78"/>
    <mergeCell ref="E88:E89"/>
    <mergeCell ref="E56:E57"/>
    <mergeCell ref="E59:E60"/>
    <mergeCell ref="B59:B60"/>
    <mergeCell ref="C59:C60"/>
    <mergeCell ref="B62:B63"/>
    <mergeCell ref="C62:C63"/>
    <mergeCell ref="E85:E86"/>
    <mergeCell ref="F72:L72"/>
    <mergeCell ref="F69:L69"/>
    <mergeCell ref="F87:L87"/>
    <mergeCell ref="F79:L79"/>
    <mergeCell ref="F80:L80"/>
    <mergeCell ref="F81:L81"/>
    <mergeCell ref="F82:L82"/>
    <mergeCell ref="F83:L83"/>
    <mergeCell ref="F85:L85"/>
    <mergeCell ref="F86:L86"/>
    <mergeCell ref="F84:L84"/>
    <mergeCell ref="F73:L74"/>
    <mergeCell ref="E114:E115"/>
    <mergeCell ref="D93:D94"/>
    <mergeCell ref="E93:E94"/>
    <mergeCell ref="G114:H115"/>
    <mergeCell ref="I115:L115"/>
    <mergeCell ref="D96:D97"/>
    <mergeCell ref="E96:E97"/>
    <mergeCell ref="F114:F115"/>
    <mergeCell ref="D111:D112"/>
    <mergeCell ref="E105:E106"/>
    <mergeCell ref="E108:E109"/>
    <mergeCell ref="E102:E103"/>
    <mergeCell ref="E99:E100"/>
    <mergeCell ref="E111:E112"/>
    <mergeCell ref="F104:L104"/>
    <mergeCell ref="F110:L110"/>
    <mergeCell ref="F111:L111"/>
    <mergeCell ref="F112:L112"/>
    <mergeCell ref="F105:L105"/>
    <mergeCell ref="F106:L106"/>
    <mergeCell ref="F107:L107"/>
    <mergeCell ref="F108:L108"/>
    <mergeCell ref="F109:L109"/>
    <mergeCell ref="D99:D100"/>
    <mergeCell ref="F55:L55"/>
    <mergeCell ref="F61:L61"/>
    <mergeCell ref="F48:L48"/>
    <mergeCell ref="F60:L60"/>
    <mergeCell ref="F62:L62"/>
    <mergeCell ref="F63:L63"/>
    <mergeCell ref="F58:L58"/>
    <mergeCell ref="F59:L59"/>
    <mergeCell ref="F54:L54"/>
    <mergeCell ref="F56:L56"/>
    <mergeCell ref="F57:L57"/>
    <mergeCell ref="F50:L50"/>
    <mergeCell ref="F51:L51"/>
    <mergeCell ref="F52:L52"/>
    <mergeCell ref="F53:L53"/>
  </mergeCells>
  <phoneticPr fontId="0" type="noConversion"/>
  <printOptions horizontalCentered="1" verticalCentered="1"/>
  <pageMargins left="0.59055118110236227" right="0.59055118110236227" top="0.6692913385826772" bottom="0.55118110236220474" header="0.31496062992125984" footer="0"/>
  <pageSetup paperSize="9" scale="71" fitToHeight="0" orientation="portrait" horizontalDpi="4294967293" r:id="rId1"/>
  <headerFooter alignWithMargins="0">
    <oddHeader>&amp;L&amp;G&amp;C&amp;G&amp;R&amp;"Arial,Fed"&amp;12 &amp;KFF00002022</oddHeader>
    <oddFooter>&amp;LLektionsplanen er godkendt af:&amp;C&amp;G</oddFooter>
  </headerFooter>
  <rowBreaks count="1" manualBreakCount="1">
    <brk id="63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showZeros="0" tabSelected="1" workbookViewId="0">
      <selection activeCell="D1" sqref="D1"/>
    </sheetView>
  </sheetViews>
  <sheetFormatPr defaultColWidth="9.140625" defaultRowHeight="12.75" x14ac:dyDescent="0.2"/>
  <cols>
    <col min="1" max="1" width="31" style="16" customWidth="1"/>
    <col min="2" max="7" width="14.42578125" style="16" customWidth="1"/>
    <col min="8" max="8" width="5.7109375" style="16" customWidth="1"/>
    <col min="9" max="9" width="6" style="16" customWidth="1"/>
    <col min="10" max="16384" width="9.140625" style="16"/>
  </cols>
  <sheetData>
    <row r="1" spans="1:8" ht="15.75" x14ac:dyDescent="0.25">
      <c r="A1" s="14" t="s">
        <v>79</v>
      </c>
      <c r="B1" s="15"/>
      <c r="C1" s="15"/>
      <c r="D1" s="6" t="s">
        <v>80</v>
      </c>
      <c r="E1" s="15"/>
      <c r="F1" s="15"/>
    </row>
    <row r="2" spans="1:8" ht="15.75" x14ac:dyDescent="0.25">
      <c r="B2" s="17"/>
      <c r="C2" s="17"/>
      <c r="D2" s="17"/>
      <c r="E2" s="17"/>
      <c r="F2" s="17"/>
    </row>
    <row r="3" spans="1:8" ht="15.75" x14ac:dyDescent="0.2">
      <c r="A3" s="18" t="s">
        <v>81</v>
      </c>
      <c r="B3" s="19"/>
      <c r="C3" s="19"/>
      <c r="D3" s="19"/>
      <c r="E3" s="19"/>
      <c r="F3" s="20"/>
      <c r="G3" s="20"/>
      <c r="H3" s="20"/>
    </row>
    <row r="4" spans="1:8" ht="15.75" x14ac:dyDescent="0.25">
      <c r="A4" s="14" t="s">
        <v>82</v>
      </c>
      <c r="B4" s="17"/>
      <c r="C4" s="21"/>
      <c r="D4" s="22"/>
      <c r="E4" s="23"/>
    </row>
    <row r="5" spans="1:8" ht="15.75" x14ac:dyDescent="0.25">
      <c r="A5" s="24"/>
      <c r="B5" s="17"/>
      <c r="C5" s="21"/>
      <c r="D5" s="22"/>
      <c r="E5" s="23"/>
    </row>
    <row r="6" spans="1:8" ht="15.75" x14ac:dyDescent="0.25">
      <c r="A6" s="24" t="s">
        <v>83</v>
      </c>
      <c r="B6" s="17"/>
      <c r="C6" s="21"/>
      <c r="D6" s="22"/>
      <c r="E6" s="23"/>
    </row>
    <row r="7" spans="1:8" ht="15.75" x14ac:dyDescent="0.25">
      <c r="B7" s="17"/>
      <c r="C7" s="21"/>
      <c r="D7" s="22"/>
      <c r="E7" s="23"/>
    </row>
    <row r="8" spans="1:8" x14ac:dyDescent="0.2">
      <c r="A8" s="18" t="s">
        <v>84</v>
      </c>
      <c r="B8" s="25"/>
    </row>
    <row r="9" spans="1:8" x14ac:dyDescent="0.2">
      <c r="A9" s="26" t="s">
        <v>85</v>
      </c>
      <c r="B9" s="246">
        <f>Lektionsoversigt!G29</f>
        <v>0</v>
      </c>
      <c r="C9" s="246"/>
      <c r="D9" s="246"/>
      <c r="E9" s="246"/>
      <c r="F9" s="246"/>
      <c r="G9" s="246"/>
    </row>
    <row r="10" spans="1:8" x14ac:dyDescent="0.2">
      <c r="A10" s="35" t="s">
        <v>86</v>
      </c>
      <c r="B10" s="246">
        <f>Lektionsoversigt!G30</f>
        <v>0</v>
      </c>
      <c r="C10" s="246"/>
      <c r="D10" s="246"/>
      <c r="E10" s="246"/>
      <c r="F10" s="246"/>
      <c r="G10" s="246"/>
    </row>
    <row r="11" spans="1:8" x14ac:dyDescent="0.2">
      <c r="A11" s="26" t="s">
        <v>87</v>
      </c>
      <c r="B11" s="246">
        <f>Lektionsoversigt!G31</f>
        <v>0</v>
      </c>
      <c r="C11" s="246"/>
      <c r="D11" s="246"/>
      <c r="E11" s="246"/>
      <c r="F11" s="246"/>
      <c r="G11" s="246"/>
    </row>
    <row r="12" spans="1:8" x14ac:dyDescent="0.2">
      <c r="A12" s="35" t="s">
        <v>88</v>
      </c>
      <c r="B12" s="246">
        <f>Lektionsoversigt!G32</f>
        <v>0</v>
      </c>
      <c r="C12" s="246"/>
      <c r="D12" s="246"/>
      <c r="E12" s="246"/>
      <c r="F12" s="246"/>
      <c r="G12" s="246"/>
    </row>
    <row r="13" spans="1:8" x14ac:dyDescent="0.2">
      <c r="A13" s="26" t="s">
        <v>14</v>
      </c>
      <c r="B13" s="246">
        <f>Lektionsoversigt!G33</f>
        <v>0</v>
      </c>
      <c r="C13" s="246"/>
      <c r="D13" s="246"/>
      <c r="E13" s="246"/>
      <c r="F13" s="246"/>
      <c r="G13" s="246"/>
    </row>
    <row r="14" spans="1:8" x14ac:dyDescent="0.2">
      <c r="A14" s="26" t="s">
        <v>89</v>
      </c>
      <c r="B14" s="246">
        <f>Lektionsoversigt!G36</f>
        <v>0</v>
      </c>
      <c r="C14" s="246"/>
      <c r="D14" s="246"/>
      <c r="E14" s="246"/>
      <c r="F14" s="246"/>
      <c r="G14" s="246"/>
    </row>
    <row r="15" spans="1:8" x14ac:dyDescent="0.2">
      <c r="A15" s="36"/>
      <c r="B15" s="27"/>
      <c r="C15" s="27"/>
      <c r="D15" s="27"/>
      <c r="E15" s="27"/>
      <c r="F15" s="27"/>
      <c r="G15" s="27"/>
    </row>
    <row r="16" spans="1:8" x14ac:dyDescent="0.2">
      <c r="A16" s="18" t="s">
        <v>90</v>
      </c>
      <c r="D16" s="27"/>
    </row>
    <row r="17" spans="1:9" x14ac:dyDescent="0.2">
      <c r="A17" s="26" t="s">
        <v>91</v>
      </c>
      <c r="B17" s="246">
        <f>IF(Lektionsoversigt!G34&lt;&gt;0,Lektionsoversigt!G34,Lektionsoversigt!$G$30)</f>
        <v>0</v>
      </c>
      <c r="C17" s="246"/>
      <c r="D17" s="246"/>
      <c r="E17" s="246"/>
      <c r="F17" s="246"/>
      <c r="G17" s="246"/>
    </row>
    <row r="18" spans="1:9" ht="13.9" customHeight="1" x14ac:dyDescent="0.2">
      <c r="A18" s="26" t="s">
        <v>92</v>
      </c>
      <c r="B18" s="246">
        <f>IF(Lektionsoversigt!G35&lt;&gt;0,Lektionsoversigt!G35,Lektionsoversigt!$G$30)</f>
        <v>0</v>
      </c>
      <c r="C18" s="246"/>
      <c r="D18" s="246"/>
      <c r="E18" s="246"/>
      <c r="F18" s="246"/>
      <c r="G18" s="246"/>
    </row>
    <row r="19" spans="1:9" x14ac:dyDescent="0.2">
      <c r="D19" s="27"/>
    </row>
    <row r="20" spans="1:9" ht="12.75" customHeight="1" x14ac:dyDescent="0.2">
      <c r="A20" s="18" t="s">
        <v>93</v>
      </c>
      <c r="B20" s="25"/>
    </row>
    <row r="21" spans="1:9" x14ac:dyDescent="0.2">
      <c r="A21" s="247" t="s">
        <v>94</v>
      </c>
      <c r="B21" s="247"/>
      <c r="C21" s="247"/>
      <c r="D21" s="248">
        <f>Lektionsoversigt!G27</f>
        <v>0</v>
      </c>
      <c r="E21" s="249"/>
      <c r="F21" s="249"/>
      <c r="G21" s="250"/>
    </row>
    <row r="22" spans="1:9" x14ac:dyDescent="0.2">
      <c r="A22" s="247" t="s">
        <v>95</v>
      </c>
      <c r="B22" s="247"/>
      <c r="C22" s="247"/>
      <c r="D22" s="248">
        <f>Lektionsoversigt!G28</f>
        <v>0</v>
      </c>
      <c r="E22" s="249"/>
      <c r="F22" s="249"/>
      <c r="G22" s="250"/>
    </row>
    <row r="23" spans="1:9" x14ac:dyDescent="0.2">
      <c r="D23" s="28"/>
    </row>
    <row r="24" spans="1:9" x14ac:dyDescent="0.2">
      <c r="A24" s="18" t="s">
        <v>96</v>
      </c>
      <c r="D24" s="25"/>
    </row>
    <row r="25" spans="1:9" ht="13.5" customHeight="1" x14ac:dyDescent="0.2">
      <c r="A25" s="26" t="s">
        <v>97</v>
      </c>
      <c r="B25" s="245">
        <f>Lektionsoversigt!G39</f>
        <v>0</v>
      </c>
      <c r="C25" s="245"/>
      <c r="D25" s="245">
        <f>Lektionsoversigt!G66</f>
        <v>0</v>
      </c>
      <c r="E25" s="245"/>
      <c r="F25" s="245">
        <f>Lektionsoversigt!G92</f>
        <v>0</v>
      </c>
      <c r="G25" s="245"/>
      <c r="H25" s="29"/>
      <c r="I25" s="29"/>
    </row>
    <row r="26" spans="1:9" ht="13.5" customHeight="1" x14ac:dyDescent="0.2">
      <c r="A26" s="26" t="s">
        <v>98</v>
      </c>
      <c r="B26" s="30">
        <f>Lektionsoversigt!B40</f>
        <v>0.33333333333333331</v>
      </c>
      <c r="C26" s="30">
        <f>Lektionsoversigt!C62</f>
        <v>0.6562479333333332</v>
      </c>
      <c r="D26" s="30">
        <f>Lektionsoversigt!B67</f>
        <v>0.33333333333333331</v>
      </c>
      <c r="E26" s="30">
        <f>Lektionsoversigt!C88</f>
        <v>0.6458313333333332</v>
      </c>
      <c r="F26" s="30">
        <f>Lektionsoversigt!B93</f>
        <v>0.33333333333333331</v>
      </c>
      <c r="G26" s="30">
        <f>Lektionsoversigt!C111</f>
        <v>0.60763713333333325</v>
      </c>
      <c r="H26" s="31"/>
      <c r="I26" s="31"/>
    </row>
    <row r="28" spans="1:9" x14ac:dyDescent="0.2">
      <c r="A28" s="32" t="s">
        <v>99</v>
      </c>
      <c r="B28" s="33"/>
    </row>
    <row r="29" spans="1:9" x14ac:dyDescent="0.2">
      <c r="A29" s="26" t="s">
        <v>100</v>
      </c>
      <c r="B29" s="144">
        <f>Lektionsoversigt!G92</f>
        <v>0</v>
      </c>
      <c r="C29" s="34"/>
      <c r="D29" s="34"/>
      <c r="E29" s="34"/>
    </row>
    <row r="30" spans="1:9" x14ac:dyDescent="0.2">
      <c r="A30" s="26" t="s">
        <v>101</v>
      </c>
      <c r="B30" s="30">
        <f>Lektionsoversigt!B114</f>
        <v>0.61458153333333321</v>
      </c>
      <c r="C30" s="23"/>
      <c r="D30" s="23"/>
      <c r="E30" s="23"/>
    </row>
    <row r="31" spans="1:9" x14ac:dyDescent="0.2">
      <c r="A31" s="145" t="s">
        <v>102</v>
      </c>
      <c r="B31" s="30">
        <f>Lektionsoversigt!C114</f>
        <v>0.67013673333333323</v>
      </c>
      <c r="C31" s="23"/>
      <c r="D31" s="23"/>
      <c r="E31" s="23"/>
    </row>
  </sheetData>
  <sheetProtection algorithmName="SHA-512" hashValue="+TWRsfbh1jfnylSBf7YJvM59X0gIdft4RelmFfJWcqVad1z+vFNtkzAP6BgXzLlHn4hjestzPg6HKpcyydK1ug==" saltValue="0P/sLcUGlfcRpGEwFFohPA==" spinCount="100000" sheet="1" objects="1" scenarios="1"/>
  <mergeCells count="15">
    <mergeCell ref="B25:C25"/>
    <mergeCell ref="D25:E25"/>
    <mergeCell ref="F25:G25"/>
    <mergeCell ref="B9:G9"/>
    <mergeCell ref="B10:G10"/>
    <mergeCell ref="B11:G11"/>
    <mergeCell ref="B14:G14"/>
    <mergeCell ref="B12:G12"/>
    <mergeCell ref="B13:G13"/>
    <mergeCell ref="B17:G17"/>
    <mergeCell ref="B18:G18"/>
    <mergeCell ref="A21:C21"/>
    <mergeCell ref="D21:G21"/>
    <mergeCell ref="A22:C22"/>
    <mergeCell ref="D22:G22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3A35CFDE-C3A4-4C03-B7B5-981DE473EBB4}"/>
</file>

<file path=customXml/itemProps2.xml><?xml version="1.0" encoding="utf-8"?>
<ds:datastoreItem xmlns:ds="http://schemas.openxmlformats.org/officeDocument/2006/customXml" ds:itemID="{F393075D-7085-43A1-9E2F-35811E478B7C}"/>
</file>

<file path=customXml/itemProps3.xml><?xml version="1.0" encoding="utf-8"?>
<ds:datastoreItem xmlns:ds="http://schemas.openxmlformats.org/officeDocument/2006/customXml" ds:itemID="{F5C3C3C2-94C2-4108-ACB1-2732EE930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>Transporterhvervets UddannelsesRåd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Rep.flex-grund, kl. 1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2024-06-06T10:42:13Z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