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ksw\Downloads\"/>
    </mc:Choice>
  </mc:AlternateContent>
  <xr:revisionPtr revIDLastSave="0" documentId="8_{9DFA4381-8DC5-42B2-884E-774F3B759FFF}" xr6:coauthVersionLast="47" xr6:coauthVersionMax="47" xr10:uidLastSave="{00000000-0000-0000-0000-000000000000}"/>
  <workbookProtection workbookAlgorithmName="SHA-512" workbookHashValue="U3jiOk2cW//pj1noxdXEBm0evGe34GfrAUuK1KwO2abg0JpsJH85H2HpZCDqnYkZIQzVlLmf9Hb5PKVhEmRO3w==" workbookSaltValue="SO5DpkaqK9JE1b9rPVldPw==" workbookSpinCount="100000" lockStructure="1"/>
  <bookViews>
    <workbookView xWindow="28680" yWindow="-120" windowWidth="29040" windowHeight="15720" xr2:uid="{00000000-000D-0000-FFFF-FFFF00000000}"/>
  </bookViews>
  <sheets>
    <sheet name="Lektionsoversigt" sheetId="1" r:id="rId1"/>
    <sheet name="Anmeldelse NY"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6" l="1"/>
  <c r="B18" i="6"/>
  <c r="B17" i="6"/>
  <c r="B13" i="6"/>
  <c r="B12" i="6"/>
  <c r="B11" i="6"/>
  <c r="B10" i="6"/>
  <c r="D22" i="6" l="1"/>
  <c r="D21" i="6"/>
  <c r="B9" i="6"/>
  <c r="D101" i="1"/>
  <c r="D34" i="1"/>
  <c r="D104" i="1"/>
  <c r="D98" i="1"/>
  <c r="D86" i="1"/>
  <c r="D92" i="1"/>
  <c r="D89" i="1"/>
  <c r="D78" i="1"/>
  <c r="D72" i="1"/>
  <c r="D66" i="1"/>
  <c r="D60" i="1"/>
  <c r="D52" i="1"/>
  <c r="D46" i="1"/>
  <c r="D40" i="1"/>
  <c r="B31" i="1"/>
  <c r="B27" i="6" s="1"/>
  <c r="D31" i="1"/>
  <c r="D37" i="1"/>
  <c r="D43" i="1"/>
  <c r="D49" i="1"/>
  <c r="F10" i="1" l="1"/>
  <c r="B110" i="1"/>
  <c r="H27" i="6" s="1"/>
  <c r="C110" i="1"/>
  <c r="B58" i="1"/>
  <c r="D27" i="6" s="1"/>
  <c r="G30" i="1"/>
  <c r="B84" i="1"/>
  <c r="F27" i="6" s="1"/>
  <c r="D95" i="1"/>
  <c r="D75" i="1"/>
  <c r="D69" i="1"/>
  <c r="D63" i="1"/>
  <c r="G9" i="1"/>
  <c r="C31" i="1" s="1"/>
  <c r="B32" i="1" s="1"/>
  <c r="C32" i="1" s="1"/>
  <c r="B34" i="1" s="1"/>
  <c r="C34" i="1" s="1"/>
  <c r="B35" i="1" s="1"/>
  <c r="C35" i="1" s="1"/>
  <c r="B26" i="6" l="1"/>
  <c r="G57" i="1"/>
  <c r="C58" i="1"/>
  <c r="B60" i="1" s="1"/>
  <c r="C60" i="1" s="1"/>
  <c r="B61" i="1" s="1"/>
  <c r="C61" i="1" s="1"/>
  <c r="B63" i="1" s="1"/>
  <c r="C63" i="1" s="1"/>
  <c r="C84" i="1"/>
  <c r="B112" i="1"/>
  <c r="I27" i="6"/>
  <c r="B37" i="1"/>
  <c r="C37" i="1" s="1"/>
  <c r="D26" i="6" l="1"/>
  <c r="G83" i="1"/>
  <c r="G10" i="1"/>
  <c r="B86" i="1"/>
  <c r="C86" i="1" s="1"/>
  <c r="B87" i="1" s="1"/>
  <c r="C87" i="1" s="1"/>
  <c r="B89" i="1" s="1"/>
  <c r="C89" i="1" s="1"/>
  <c r="B90" i="1" s="1"/>
  <c r="C90" i="1" s="1"/>
  <c r="B92" i="1" s="1"/>
  <c r="C92" i="1" s="1"/>
  <c r="B93" i="1" s="1"/>
  <c r="C93" i="1" s="1"/>
  <c r="C112" i="1"/>
  <c r="B113" i="1" s="1"/>
  <c r="B64" i="1"/>
  <c r="C64" i="1" s="1"/>
  <c r="B38" i="1"/>
  <c r="C38" i="1" s="1"/>
  <c r="F26" i="6" l="1"/>
  <c r="G109" i="1"/>
  <c r="H10" i="1"/>
  <c r="C113" i="1"/>
  <c r="B31" i="6"/>
  <c r="B95" i="1"/>
  <c r="C95" i="1" s="1"/>
  <c r="B66" i="1"/>
  <c r="C66" i="1" s="1"/>
  <c r="B67" i="1" s="1"/>
  <c r="C67" i="1" s="1"/>
  <c r="B40" i="1"/>
  <c r="C40" i="1" s="1"/>
  <c r="B41" i="1" s="1"/>
  <c r="C41" i="1" s="1"/>
  <c r="B30" i="6" l="1"/>
  <c r="H26" i="6"/>
  <c r="I10" i="1"/>
  <c r="B115" i="1"/>
  <c r="B32" i="6"/>
  <c r="B96" i="1"/>
  <c r="C96" i="1" s="1"/>
  <c r="B69" i="1"/>
  <c r="C69" i="1" s="1"/>
  <c r="B43" i="1"/>
  <c r="C43" i="1" s="1"/>
  <c r="B98" i="1" l="1"/>
  <c r="C98" i="1" s="1"/>
  <c r="B99" i="1" s="1"/>
  <c r="C99" i="1" s="1"/>
  <c r="B101" i="1" s="1"/>
  <c r="C101" i="1" s="1"/>
  <c r="B102" i="1" s="1"/>
  <c r="C102" i="1" s="1"/>
  <c r="B70" i="1"/>
  <c r="C70" i="1" s="1"/>
  <c r="B44" i="1"/>
  <c r="C44" i="1" s="1"/>
  <c r="B104" i="1" l="1"/>
  <c r="C104" i="1" s="1"/>
  <c r="B105" i="1" s="1"/>
  <c r="C105" i="1" s="1"/>
  <c r="G27" i="6" s="1"/>
  <c r="B72" i="1"/>
  <c r="C72" i="1" s="1"/>
  <c r="B73" i="1" s="1"/>
  <c r="C73" i="1" s="1"/>
  <c r="B46" i="1"/>
  <c r="C46" i="1" s="1"/>
  <c r="B47" i="1" s="1"/>
  <c r="C47" i="1" s="1"/>
  <c r="B75" i="1" l="1"/>
  <c r="C75" i="1" s="1"/>
  <c r="B49" i="1"/>
  <c r="C49" i="1" s="1"/>
  <c r="B76" i="1" l="1"/>
  <c r="C76" i="1" s="1"/>
  <c r="B50" i="1"/>
  <c r="C50" i="1" s="1"/>
  <c r="B78" i="1" l="1"/>
  <c r="B52" i="1"/>
  <c r="C52" i="1" s="1"/>
  <c r="B53" i="1" s="1"/>
  <c r="C53" i="1" s="1"/>
  <c r="C27" i="6" s="1"/>
  <c r="C78" i="1" l="1"/>
  <c r="B79" i="1" s="1"/>
  <c r="C79" i="1" s="1"/>
  <c r="E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Jørgen Gregersen</author>
  </authors>
  <commentList>
    <comment ref="F24" authorId="0" shapeId="0" xr:uid="{00000000-0006-0000-0000-000001000000}">
      <text>
        <r>
          <rPr>
            <b/>
            <sz val="9"/>
            <color indexed="81"/>
            <rFont val="Tahoma"/>
            <family val="2"/>
          </rPr>
          <t>Udfyldes KUN hvis undervisningen afholdes på anden adresse, end den ovenfor udfyldte "kursusudbyder adresse"</t>
        </r>
        <r>
          <rPr>
            <sz val="9"/>
            <color indexed="81"/>
            <rFont val="Tahoma"/>
            <family val="2"/>
          </rPr>
          <t xml:space="preserve">
</t>
        </r>
      </text>
    </comment>
    <comment ref="F25" authorId="0" shapeId="0" xr:uid="{00000000-0006-0000-0000-000002000000}">
      <text>
        <r>
          <rPr>
            <b/>
            <sz val="9"/>
            <color indexed="81"/>
            <rFont val="Tahoma"/>
            <family val="2"/>
          </rPr>
          <t>Udfyldes KUN hvis eksamen afholdes på anden adresse, end den ovenfor udfyldte "kursusudbyder adresse"</t>
        </r>
        <r>
          <rPr>
            <sz val="9"/>
            <color indexed="81"/>
            <rFont val="Tahoma"/>
            <family val="2"/>
          </rPr>
          <t xml:space="preserve">
</t>
        </r>
      </text>
    </comment>
    <comment ref="B26" authorId="0" shapeId="0" xr:uid="{00000000-0006-0000-0000-000003000000}">
      <text>
        <r>
          <rPr>
            <b/>
            <sz val="9"/>
            <color indexed="81"/>
            <rFont val="Tahoma"/>
            <family val="2"/>
          </rPr>
          <t>Særlig info:
Kunne være, hvis adgang til undervisning eller eksamen kræver særlige foranstaltninger eller lignende. (Eksempelvis: Ringe til portner, tlf. xx xx xx xx). Anmærkning overføres aut. til Anmeldelse/Bestillings-ark.</t>
        </r>
        <r>
          <rPr>
            <sz val="9"/>
            <color indexed="81"/>
            <rFont val="Tahoma"/>
            <family val="2"/>
          </rPr>
          <t xml:space="preserve">
</t>
        </r>
      </text>
    </comment>
  </commentList>
</comments>
</file>

<file path=xl/sharedStrings.xml><?xml version="1.0" encoding="utf-8"?>
<sst xmlns="http://schemas.openxmlformats.org/spreadsheetml/2006/main" count="142" uniqueCount="106">
  <si>
    <t xml:space="preserve">kursusstart </t>
  </si>
  <si>
    <t>(dd-mm-åå)</t>
  </si>
  <si>
    <t>mødetidspunkt</t>
  </si>
  <si>
    <t>(tt:mm)</t>
  </si>
  <si>
    <t>nødvendig tid ved opstart, før egentlig undervisning første dag</t>
  </si>
  <si>
    <t>antal minutter</t>
  </si>
  <si>
    <t>varighed af middagspause (anbefalet 30 minutter)</t>
  </si>
  <si>
    <t>varighed af pauser efter hver lektion (anbefalet 10 min)</t>
  </si>
  <si>
    <t>Instruktør(er): Teoretiske lektioner</t>
  </si>
  <si>
    <t>Instruktør(er): Praktiske lektioner</t>
  </si>
  <si>
    <t>Kursusudbyder (navn)</t>
  </si>
  <si>
    <t>Kursusudbyder (adresse)</t>
  </si>
  <si>
    <t>Postnr. og by:</t>
  </si>
  <si>
    <t>Kursusudbyders CVR-nr.</t>
  </si>
  <si>
    <t>Tlf. til eventuel kontakt vedr. tilsyn:</t>
  </si>
  <si>
    <t>Undervisningen afholdes (adr.):</t>
  </si>
  <si>
    <t>Eksamen afholdes (adr.hvis anden):</t>
  </si>
  <si>
    <t>Evt. særlig info til BRS:</t>
  </si>
  <si>
    <t>Antal kursister:</t>
  </si>
  <si>
    <t>fra</t>
  </si>
  <si>
    <t>til</t>
  </si>
  <si>
    <t>min</t>
  </si>
  <si>
    <t>lekt.</t>
  </si>
  <si>
    <t>Dag 1</t>
  </si>
  <si>
    <t>Velkomst og opstart.</t>
  </si>
  <si>
    <t>Introduktion til håndbog: Vejtransport af Farligt gods</t>
  </si>
  <si>
    <t>De almindelige bestemmelser vedrørende transport af farligt gods</t>
  </si>
  <si>
    <t>Pause</t>
  </si>
  <si>
    <t>Andre transportformer, og særlige regler herfor</t>
  </si>
  <si>
    <t>Multimodal transport</t>
  </si>
  <si>
    <t>De vigtigste faretyper</t>
  </si>
  <si>
    <t>Klassificering, emballagegrupper, UN-numre og faresedler (miljø-mærke)</t>
  </si>
  <si>
    <t xml:space="preserve">Emballagekrav, godkendelsesmærkning af emballage </t>
  </si>
  <si>
    <t>Afmærkning af kolli. Faresedler og påskrifter (+ retningspile)</t>
  </si>
  <si>
    <t xml:space="preserve">Middag </t>
  </si>
  <si>
    <t>Transportdokumenter, skriftlige anvisninger, containerpakkeattester</t>
  </si>
  <si>
    <t>Angivelser i transportdokumenter</t>
  </si>
  <si>
    <t>Kontrol af overensstemmelse mellem kolliafmærkning og transportdokumenter</t>
  </si>
  <si>
    <t>Regler for sammenlæsning – også gældende (fødevarer/foderstoffer) - i samme køretøj.</t>
  </si>
  <si>
    <t>Regler/sikkerhedsforanstaltninger ved håndtering, og i forbindelse med af- og pålæsning</t>
  </si>
  <si>
    <t xml:space="preserve">Fareskilte og faresedler (køretøj, veksellad, container). Ansvar, eget og andres </t>
  </si>
  <si>
    <t xml:space="preserve"> Opsamling og repetition. </t>
  </si>
  <si>
    <t>Dag 2</t>
  </si>
  <si>
    <t>Transport under frimængde</t>
  </si>
  <si>
    <t xml:space="preserve">Transport som: Begrænsede og undtagne mængder </t>
  </si>
  <si>
    <t>Generelle og særlige uddannelseskrav</t>
  </si>
  <si>
    <t>Hvad føreren bør og ikke bør gøre under transport af farligt gods</t>
  </si>
  <si>
    <t>Bevisthed om sikkerhed</t>
  </si>
  <si>
    <t>Lastsikring (surring/stuvning)</t>
  </si>
  <si>
    <t>Hensigtsmæssige forebyg. og sikkerhedsmæssige foranstaltninger, for forskellige faretyper</t>
  </si>
  <si>
    <t>Indsats efter ulykke (1.-hjælp, beskyttelsesudstyr, skr. anvisninger mv.)</t>
  </si>
  <si>
    <t>Trafiksikkerhed, - tunnelsikkerhed, bevidst om sikring - Oplæg til praktisk øvelse</t>
  </si>
  <si>
    <r>
      <t>Praktisk øvelse</t>
    </r>
    <r>
      <rPr>
        <sz val="11"/>
        <rFont val="Tahoma"/>
        <family val="2"/>
      </rPr>
      <t xml:space="preserve"> grundlæggende viden om brug af:</t>
    </r>
  </si>
  <si>
    <t>Køretøjets udstyr/brandslukningsudstyr, personligt værneudstyr,</t>
  </si>
  <si>
    <t>Praktisk øvelse, fortsat</t>
  </si>
  <si>
    <t>Uheldsøvelse (gen. forholdsregler for chaufføren, evt. særlige forholdsregler, brand, førstehjælp)</t>
  </si>
  <si>
    <t>Afrunding og evaluering af praktisk øvelse</t>
  </si>
  <si>
    <t>Dag 3</t>
  </si>
  <si>
    <t>Opsamling/repetition fra dag 2</t>
  </si>
  <si>
    <t>Regler for miljøbeskyttelse, farligt affald - (kommunekemi, deklaration, - eksport, ledsagedokument)</t>
  </si>
  <si>
    <t>Sikringsbestemmelser (kapitel 1.10)</t>
  </si>
  <si>
    <t>Tunnelrestriktioner og tvangsruter</t>
  </si>
  <si>
    <t>Regler for begrænsninger i transporteret mængde i visse klasser</t>
  </si>
  <si>
    <t>Formål med og betjening af teknisk udstyr på køretøjer. (eks. køleanlæg)</t>
  </si>
  <si>
    <t>Opsamling og eventuel repetition</t>
  </si>
  <si>
    <t xml:space="preserve">Klasse 1 </t>
  </si>
  <si>
    <t>Klassens særlige opbygning med underklasser og forenelighedsgrupper</t>
  </si>
  <si>
    <t>Særlige risici i forbindelse med eksplosive og pyrotekniske stoffer og genstande</t>
  </si>
  <si>
    <t>Særlige angivelser i transportdokumenter.</t>
  </si>
  <si>
    <t>Kolliafmærkning, faresedler og påskrifter</t>
  </si>
  <si>
    <t>Regler for sammenlæsning.</t>
  </si>
  <si>
    <t>Krav om køretøjsgodkendelser, ADR-godkendelsesattester</t>
  </si>
  <si>
    <t>Typer af køretøjer, EXII og EXIII.</t>
  </si>
  <si>
    <t>Begrænsninger i transporteret mængde.</t>
  </si>
  <si>
    <t>Regler for afmærkning af køretøjer. Faresedler og orange fareskilte</t>
  </si>
  <si>
    <t>Dag 4</t>
  </si>
  <si>
    <t>Særlige regler, vedr. transport, af- og pålæsning, rygningsforbud, opsyn m.m.</t>
  </si>
  <si>
    <t>Opsamling og repetition vedrørende klasse 1</t>
  </si>
  <si>
    <t>Eksamen</t>
  </si>
  <si>
    <t>(kombineret eksamen, dækkende grund og klasse 1)</t>
  </si>
  <si>
    <t>-</t>
  </si>
  <si>
    <t>Evaluering og afslutning</t>
  </si>
  <si>
    <t>Til Beredskabsstyrelsen, Center for Forebyggelse</t>
  </si>
  <si>
    <t>BRS-KTP-BFO-BFP-ADR@brs.dk</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</si>
  <si>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</si>
  <si>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</si>
  <si>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</si>
  <si>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</si>
  <si>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</si>
  <si>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Adresse</t>
  </si>
  <si>
    <t>Postnr. og by</t>
  </si>
  <si>
    <t>CVR-nummer</t>
  </si>
  <si>
    <t>Særlige adgangsforhold ved tilsyn:</t>
  </si>
  <si>
    <t>Kursussted</t>
  </si>
  <si>
    <t>Undervisningen afholdes, adresse</t>
  </si>
  <si>
    <t>Eksamen afholdes, adresse</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</si>
  <si>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</si>
  <si>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</si>
  <si>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</si>
  <si>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</si>
  <si>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</si>
  <si>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</si>
  <si>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</si>
  <si>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Eksamensdato</t>
  </si>
  <si>
    <t>Tid - start:</t>
  </si>
  <si>
    <t>Tid -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</si>
</sst>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19">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u/>
      <sz val="10"/>
      <color indexed="12"/>
      <name val="Arial"/>
      <family val="2"/>
    </font>
    <font>
      <sz val="10"/>
      <name val="Tahoma"/>
      <family val="2"/>
    </font>
    <font>
      <b/>
      <sz val="10"/>
      <name val="Tahoma"/>
      <family val="2"/>
    </font>
    <font>
      <i/>
      <sz val="11"/>
      <name val="Calibri"/>
      <family val="2"/>
    </font>
    <font>
      <sz val="11"/>
      <name val="Calibri"/>
      <family val="2"/>
    </font>
    <font>
      <sz val="9"/>
      <color indexed="81"/>
      <name val="Tahoma"/>
      <family val="2"/>
    </font>
    <font>
      <b/>
      <sz val="9"/>
      <color indexed="81"/>
      <name val="Tahoma"/>
      <family val="2"/>
    </font>
    <font>
      <sz val="11"/>
      <name val="Tahoma"/>
      <family val="2"/>
    </font>
    <font>
      <b/>
      <sz val="11"/>
      <name val="Tahoma"/>
      <family val="2"/>
    </font>
  </fonts>
  <fills count="8">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theme="5"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10" fillId="0" borderId="0" applyNumberFormat="0" applyFill="0" applyBorder="0" applyAlignment="0" applyProtection="0">
      <alignment vertical="top"/>
      <protection locked="0"/>
    </xf>
    <xf numFmtId="0" fontId="2" fillId="0" borderId="0"/>
    <xf numFmtId="0" fontId="9" fillId="0" borderId="0" applyNumberFormat="0" applyFill="0" applyBorder="0" applyAlignment="0" applyProtection="0">
      <alignment vertical="top"/>
      <protection locked="0"/>
    </xf>
    <xf numFmtId="0" fontId="2" fillId="0" borderId="0"/>
  </cellStyleXfs>
  <cellXfs count="230">
    <xf numFmtId="0" fontId="0" fillId="0" borderId="0" xfId="0"/>
    <xf numFmtId="164" fontId="3" fillId="2" borderId="2" xfId="0" applyNumberFormat="1" applyFont="1" applyFill="1" applyBorder="1" applyAlignment="1" applyProtection="1">
      <alignment horizontal="center"/>
      <protection locked="0"/>
    </xf>
    <xf numFmtId="0" fontId="4" fillId="0" borderId="0" xfId="0" applyFont="1"/>
    <xf numFmtId="0" fontId="0" fillId="3" borderId="8" xfId="0" applyFill="1" applyBorder="1"/>
    <xf numFmtId="0" fontId="0" fillId="3" borderId="9" xfId="0" applyFill="1" applyBorder="1"/>
    <xf numFmtId="0" fontId="0" fillId="3" borderId="10" xfId="0" applyFill="1" applyBorder="1"/>
    <xf numFmtId="0" fontId="1" fillId="0" borderId="0" xfId="0" applyFont="1"/>
    <xf numFmtId="0" fontId="6" fillId="0" borderId="0" xfId="0" applyFont="1" applyAlignment="1">
      <alignment horizontal="left" vertical="top"/>
    </xf>
    <xf numFmtId="0" fontId="1" fillId="0" borderId="0" xfId="0" applyFont="1" applyAlignment="1">
      <alignment horizontal="left" vertical="top"/>
    </xf>
    <xf numFmtId="0" fontId="7" fillId="0" borderId="0" xfId="0" applyFont="1"/>
    <xf numFmtId="0" fontId="11" fillId="0" borderId="0" xfId="2" applyFont="1"/>
    <xf numFmtId="0" fontId="5" fillId="0" borderId="0" xfId="2" applyFont="1"/>
    <xf numFmtId="0" fontId="9" fillId="0" borderId="0" xfId="1" applyAlignment="1" applyProtection="1"/>
    <xf numFmtId="0" fontId="2" fillId="0" borderId="0" xfId="2"/>
    <xf numFmtId="0" fontId="8" fillId="0" borderId="0" xfId="2" applyFont="1"/>
    <xf numFmtId="0" fontId="12" fillId="0" borderId="0" xfId="2" applyFont="1"/>
    <xf numFmtId="0" fontId="8" fillId="0" borderId="0" xfId="2" applyFont="1" applyAlignment="1">
      <alignment horizontal="center" vertical="center"/>
    </xf>
    <xf numFmtId="0" fontId="8" fillId="0" borderId="0" xfId="2" applyFont="1" applyAlignment="1">
      <alignment horizontal="center" vertical="center" wrapText="1"/>
    </xf>
    <xf numFmtId="0" fontId="2" fillId="0" borderId="0" xfId="2" applyAlignment="1">
      <alignment horizontal="center"/>
    </xf>
    <xf numFmtId="164" fontId="2" fillId="0" borderId="0" xfId="2" applyNumberFormat="1" applyAlignment="1">
      <alignment horizontal="center"/>
    </xf>
    <xf numFmtId="20" fontId="2" fillId="0" borderId="0" xfId="2" applyNumberFormat="1" applyAlignment="1">
      <alignment horizontal="center"/>
    </xf>
    <xf numFmtId="0" fontId="14" fillId="0" borderId="0" xfId="2" applyFont="1"/>
    <xf numFmtId="0" fontId="3" fillId="0" borderId="0" xfId="2" applyFont="1"/>
    <xf numFmtId="0" fontId="11" fillId="0" borderId="1" xfId="2" applyFont="1" applyBorder="1" applyAlignment="1">
      <alignment vertical="top" wrapText="1"/>
    </xf>
    <xf numFmtId="0" fontId="3" fillId="0" borderId="0" xfId="2" applyFont="1" applyAlignment="1">
      <alignment horizontal="left"/>
    </xf>
    <xf numFmtId="49" fontId="3" fillId="0" borderId="0" xfId="2" applyNumberFormat="1" applyFont="1"/>
    <xf numFmtId="20" fontId="2" fillId="0" borderId="1" xfId="2" applyNumberFormat="1" applyBorder="1" applyAlignment="1">
      <alignment horizontal="center"/>
    </xf>
    <xf numFmtId="20" fontId="2" fillId="0" borderId="1" xfId="2" applyNumberFormat="1" applyBorder="1"/>
    <xf numFmtId="0" fontId="12" fillId="0" borderId="1" xfId="2" applyFont="1" applyBorder="1"/>
    <xf numFmtId="0" fontId="2" fillId="0" borderId="1" xfId="2" applyBorder="1"/>
    <xf numFmtId="165" fontId="2" fillId="0" borderId="0" xfId="2" applyNumberFormat="1" applyAlignment="1">
      <alignment horizontal="center"/>
    </xf>
    <xf numFmtId="0" fontId="11" fillId="0" borderId="45" xfId="2" applyFont="1" applyBorder="1" applyAlignment="1">
      <alignment vertical="top" wrapText="1"/>
    </xf>
    <xf numFmtId="0" fontId="11" fillId="0" borderId="0" xfId="2" applyFont="1" applyAlignment="1">
      <alignment vertical="top" wrapText="1"/>
    </xf>
    <xf numFmtId="0" fontId="2" fillId="0" borderId="0" xfId="2" applyAlignment="1">
      <alignment horizontal="left"/>
    </xf>
    <xf numFmtId="0" fontId="12" fillId="0" borderId="0" xfId="2" applyFont="1" applyAlignment="1">
      <alignment vertical="top" wrapText="1"/>
    </xf>
    <xf numFmtId="20" fontId="18" fillId="2" borderId="3" xfId="0" applyNumberFormat="1" applyFont="1" applyFill="1" applyBorder="1" applyAlignment="1" applyProtection="1">
      <alignment horizontal="center"/>
      <protection locked="0"/>
    </xf>
    <xf numFmtId="0" fontId="17" fillId="3" borderId="11" xfId="0" applyFont="1" applyFill="1" applyBorder="1"/>
    <xf numFmtId="0" fontId="17" fillId="3" borderId="12" xfId="0" applyFont="1" applyFill="1" applyBorder="1"/>
    <xf numFmtId="0" fontId="17" fillId="3" borderId="13" xfId="0" applyFont="1" applyFill="1" applyBorder="1"/>
    <xf numFmtId="0" fontId="18" fillId="2" borderId="2" xfId="0" applyFont="1" applyFill="1" applyBorder="1" applyAlignment="1" applyProtection="1">
      <alignment horizontal="center"/>
      <protection locked="0"/>
    </xf>
    <xf numFmtId="0" fontId="18" fillId="2" borderId="5" xfId="0" applyFont="1" applyFill="1" applyBorder="1" applyAlignment="1" applyProtection="1">
      <alignment horizontal="center"/>
      <protection locked="0"/>
    </xf>
    <xf numFmtId="0" fontId="17" fillId="3" borderId="14" xfId="0" applyFont="1" applyFill="1" applyBorder="1"/>
    <xf numFmtId="0" fontId="17" fillId="3" borderId="27" xfId="0" applyFont="1" applyFill="1" applyBorder="1"/>
    <xf numFmtId="0" fontId="17" fillId="3" borderId="28" xfId="0" applyFont="1" applyFill="1" applyBorder="1"/>
    <xf numFmtId="0" fontId="17" fillId="3" borderId="15" xfId="2" applyFont="1" applyFill="1" applyBorder="1" applyAlignment="1">
      <alignment horizontal="left"/>
    </xf>
    <xf numFmtId="0" fontId="18" fillId="3" borderId="16" xfId="2" applyFont="1" applyFill="1" applyBorder="1" applyAlignment="1">
      <alignment horizontal="left"/>
    </xf>
    <xf numFmtId="0" fontId="18" fillId="3" borderId="16" xfId="2" applyFont="1" applyFill="1" applyBorder="1" applyAlignment="1">
      <alignment horizontal="center"/>
    </xf>
    <xf numFmtId="0" fontId="18" fillId="3" borderId="12" xfId="2" applyFont="1" applyFill="1" applyBorder="1" applyAlignment="1">
      <alignment horizontal="left"/>
    </xf>
    <xf numFmtId="0" fontId="18" fillId="3" borderId="12" xfId="2" applyFont="1" applyFill="1" applyBorder="1" applyAlignment="1">
      <alignment horizontal="center"/>
    </xf>
    <xf numFmtId="0" fontId="17" fillId="3" borderId="17" xfId="0" applyFont="1" applyFill="1" applyBorder="1" applyAlignment="1">
      <alignment horizontal="left"/>
    </xf>
    <xf numFmtId="0" fontId="17" fillId="3" borderId="6" xfId="0" applyFont="1" applyFill="1" applyBorder="1" applyAlignment="1">
      <alignment horizontal="left"/>
    </xf>
    <xf numFmtId="0" fontId="17" fillId="3" borderId="6" xfId="0" applyFont="1" applyFill="1" applyBorder="1" applyAlignment="1">
      <alignment horizontal="center"/>
    </xf>
    <xf numFmtId="0" fontId="18" fillId="2" borderId="52" xfId="0" applyFont="1" applyFill="1" applyBorder="1" applyAlignment="1" applyProtection="1">
      <alignment horizontal="center"/>
      <protection locked="0"/>
    </xf>
    <xf numFmtId="0" fontId="18" fillId="3" borderId="6" xfId="0" applyFont="1" applyFill="1" applyBorder="1" applyAlignment="1">
      <alignment horizontal="center"/>
    </xf>
    <xf numFmtId="0" fontId="17" fillId="3" borderId="6" xfId="0" applyFont="1" applyFill="1" applyBorder="1"/>
    <xf numFmtId="0" fontId="17" fillId="3" borderId="7" xfId="0" applyFont="1" applyFill="1" applyBorder="1"/>
    <xf numFmtId="0" fontId="17" fillId="0" borderId="0" xfId="0" applyFont="1"/>
    <xf numFmtId="0" fontId="17" fillId="0" borderId="18" xfId="0" applyFont="1" applyBorder="1"/>
    <xf numFmtId="0" fontId="17" fillId="0" borderId="19" xfId="0" applyFont="1" applyBorder="1"/>
    <xf numFmtId="0" fontId="17" fillId="0" borderId="25" xfId="0" applyFont="1" applyBorder="1"/>
    <xf numFmtId="164" fontId="18" fillId="0" borderId="4" xfId="0" applyNumberFormat="1" applyFont="1" applyBorder="1" applyAlignment="1">
      <alignment horizontal="center"/>
    </xf>
    <xf numFmtId="0" fontId="17" fillId="4" borderId="9" xfId="0" applyFont="1" applyFill="1" applyBorder="1"/>
    <xf numFmtId="0" fontId="17" fillId="4" borderId="3" xfId="0" applyFont="1" applyFill="1" applyBorder="1"/>
    <xf numFmtId="20" fontId="17" fillId="0" borderId="20" xfId="0" applyNumberFormat="1" applyFont="1" applyBorder="1"/>
    <xf numFmtId="20" fontId="17" fillId="0" borderId="22" xfId="0" applyNumberFormat="1" applyFont="1" applyBorder="1"/>
    <xf numFmtId="0" fontId="17" fillId="2" borderId="1" xfId="0" applyFont="1" applyFill="1" applyBorder="1" applyAlignment="1" applyProtection="1">
      <alignment horizontal="center"/>
      <protection locked="0"/>
    </xf>
    <xf numFmtId="0" fontId="17" fillId="0" borderId="46" xfId="0" applyFont="1" applyBorder="1"/>
    <xf numFmtId="20" fontId="17" fillId="0" borderId="53" xfId="0" applyNumberFormat="1" applyFont="1" applyBorder="1" applyAlignment="1">
      <alignment horizontal="center" vertical="center"/>
    </xf>
    <xf numFmtId="20" fontId="17" fillId="0" borderId="54" xfId="0" applyNumberFormat="1" applyFont="1" applyBorder="1" applyAlignment="1">
      <alignment horizontal="center" vertical="center"/>
    </xf>
    <xf numFmtId="0" fontId="17" fillId="7" borderId="45" xfId="2" applyFont="1" applyFill="1" applyBorder="1" applyAlignment="1">
      <alignment horizontal="left" vertical="top" wrapText="1"/>
    </xf>
    <xf numFmtId="0" fontId="17" fillId="7" borderId="12" xfId="2" applyFont="1" applyFill="1" applyBorder="1" applyAlignment="1">
      <alignment horizontal="left" vertical="top" wrapText="1"/>
    </xf>
    <xf numFmtId="0" fontId="17" fillId="7" borderId="13" xfId="2" applyFont="1" applyFill="1" applyBorder="1" applyAlignment="1">
      <alignment horizontal="left" vertical="top" wrapText="1"/>
    </xf>
    <xf numFmtId="20" fontId="17" fillId="0" borderId="23" xfId="0" applyNumberFormat="1" applyFont="1" applyBorder="1" applyAlignment="1">
      <alignment horizontal="center" vertical="center"/>
    </xf>
    <xf numFmtId="20" fontId="17" fillId="0" borderId="1" xfId="0" applyNumberFormat="1" applyFont="1" applyBorder="1" applyAlignment="1">
      <alignment horizontal="center" vertical="center"/>
    </xf>
    <xf numFmtId="0" fontId="17" fillId="0" borderId="1" xfId="0" applyFont="1" applyBorder="1"/>
    <xf numFmtId="0" fontId="17" fillId="0" borderId="0" xfId="2" applyFont="1"/>
    <xf numFmtId="0" fontId="17" fillId="0" borderId="25" xfId="2" applyFont="1" applyBorder="1"/>
    <xf numFmtId="164" fontId="18" fillId="2" borderId="4" xfId="2" applyNumberFormat="1" applyFont="1" applyFill="1" applyBorder="1" applyAlignment="1" applyProtection="1">
      <alignment horizontal="center"/>
      <protection locked="0"/>
    </xf>
    <xf numFmtId="0" fontId="17" fillId="4" borderId="9" xfId="2" applyFont="1" applyFill="1" applyBorder="1"/>
    <xf numFmtId="0" fontId="17" fillId="4" borderId="3" xfId="2" applyFont="1" applyFill="1" applyBorder="1"/>
    <xf numFmtId="49" fontId="17" fillId="0" borderId="26" xfId="2" applyNumberFormat="1" applyFont="1" applyBorder="1" applyAlignment="1">
      <alignment horizontal="left" vertical="top"/>
    </xf>
    <xf numFmtId="49" fontId="17" fillId="0" borderId="0" xfId="2" applyNumberFormat="1" applyFont="1" applyAlignment="1">
      <alignment horizontal="left" vertical="top"/>
    </xf>
    <xf numFmtId="49" fontId="17" fillId="0" borderId="27" xfId="2" applyNumberFormat="1" applyFont="1" applyBorder="1" applyAlignment="1">
      <alignment horizontal="left" vertical="top"/>
    </xf>
    <xf numFmtId="49" fontId="17" fillId="0" borderId="28" xfId="2" applyNumberFormat="1" applyFont="1" applyBorder="1" applyAlignment="1">
      <alignment horizontal="left" vertical="top"/>
    </xf>
    <xf numFmtId="0" fontId="17" fillId="0" borderId="32" xfId="2" applyFont="1" applyBorder="1"/>
    <xf numFmtId="0" fontId="17" fillId="0" borderId="16" xfId="2" applyFont="1" applyBorder="1" applyAlignment="1">
      <alignment horizontal="left" vertical="top"/>
    </xf>
    <xf numFmtId="0" fontId="17" fillId="0" borderId="30" xfId="2" applyFont="1" applyBorder="1" applyAlignment="1">
      <alignment horizontal="left" vertical="top"/>
    </xf>
    <xf numFmtId="20" fontId="17" fillId="0" borderId="53" xfId="0" applyNumberFormat="1" applyFont="1" applyBorder="1" applyAlignment="1" applyProtection="1">
      <alignment horizontal="center" vertical="center"/>
      <protection locked="0"/>
    </xf>
    <xf numFmtId="0" fontId="17" fillId="7" borderId="45" xfId="2" applyFont="1" applyFill="1" applyBorder="1"/>
    <xf numFmtId="0" fontId="17" fillId="7" borderId="12" xfId="2" applyFont="1" applyFill="1" applyBorder="1" applyAlignment="1">
      <alignment horizontal="left" vertical="top"/>
    </xf>
    <xf numFmtId="0" fontId="17" fillId="7" borderId="13" xfId="2" applyFont="1" applyFill="1" applyBorder="1" applyAlignment="1">
      <alignment horizontal="left" vertical="top"/>
    </xf>
    <xf numFmtId="0" fontId="17" fillId="0" borderId="0" xfId="2" applyFont="1" applyAlignment="1">
      <alignment horizontal="left" vertical="top"/>
    </xf>
    <xf numFmtId="0" fontId="17" fillId="0" borderId="29" xfId="2" applyFont="1" applyBorder="1" applyAlignment="1">
      <alignment horizontal="left" vertical="top"/>
    </xf>
    <xf numFmtId="0" fontId="17" fillId="0" borderId="26" xfId="2" applyFont="1" applyBorder="1" applyAlignment="1">
      <alignment horizontal="left" vertical="top"/>
    </xf>
    <xf numFmtId="0" fontId="17" fillId="0" borderId="27" xfId="2" applyFont="1" applyBorder="1" applyAlignment="1">
      <alignment horizontal="left" vertical="top"/>
    </xf>
    <xf numFmtId="0" fontId="17" fillId="0" borderId="28" xfId="2" applyFont="1" applyBorder="1" applyAlignment="1">
      <alignment horizontal="left" vertical="top"/>
    </xf>
    <xf numFmtId="0" fontId="17" fillId="0" borderId="32" xfId="2" applyFont="1" applyBorder="1" applyAlignment="1">
      <alignment horizontal="left" vertical="top"/>
    </xf>
    <xf numFmtId="0" fontId="17" fillId="7" borderId="45" xfId="2" applyFont="1" applyFill="1" applyBorder="1" applyAlignment="1">
      <alignment horizontal="left" vertical="top"/>
    </xf>
    <xf numFmtId="0" fontId="17" fillId="0" borderId="31" xfId="2" applyFont="1" applyBorder="1" applyAlignment="1">
      <alignment horizontal="left" vertical="top"/>
    </xf>
    <xf numFmtId="0" fontId="18" fillId="5" borderId="0" xfId="2" applyFont="1" applyFill="1" applyAlignment="1">
      <alignment horizontal="left" vertical="top"/>
    </xf>
    <xf numFmtId="0" fontId="17" fillId="5" borderId="0" xfId="2" applyFont="1" applyFill="1" applyAlignment="1">
      <alignment horizontal="left" vertical="top"/>
    </xf>
    <xf numFmtId="0" fontId="17" fillId="5" borderId="29" xfId="2" applyFont="1" applyFill="1" applyBorder="1" applyAlignment="1">
      <alignment horizontal="left" vertical="top"/>
    </xf>
    <xf numFmtId="0" fontId="17" fillId="5" borderId="32" xfId="2" applyFont="1" applyFill="1" applyBorder="1" applyAlignment="1">
      <alignment horizontal="left" vertical="top"/>
    </xf>
    <xf numFmtId="0" fontId="17" fillId="5" borderId="16" xfId="2" applyFont="1" applyFill="1" applyBorder="1" applyAlignment="1">
      <alignment horizontal="left" vertical="top"/>
    </xf>
    <xf numFmtId="0" fontId="17" fillId="5" borderId="30" xfId="2" applyFont="1" applyFill="1" applyBorder="1" applyAlignment="1">
      <alignment horizontal="left" vertical="top"/>
    </xf>
    <xf numFmtId="0" fontId="17" fillId="5" borderId="27" xfId="2" applyFont="1" applyFill="1" applyBorder="1" applyAlignment="1">
      <alignment horizontal="left" vertical="top"/>
    </xf>
    <xf numFmtId="0" fontId="17" fillId="5" borderId="28" xfId="2" applyFont="1" applyFill="1" applyBorder="1" applyAlignment="1">
      <alignment horizontal="left" vertical="top"/>
    </xf>
    <xf numFmtId="0" fontId="18" fillId="5" borderId="26" xfId="2" applyFont="1" applyFill="1" applyBorder="1" applyAlignment="1">
      <alignment horizontal="left" vertical="top"/>
    </xf>
    <xf numFmtId="0" fontId="17" fillId="5" borderId="33" xfId="2" applyFont="1" applyFill="1" applyBorder="1"/>
    <xf numFmtId="0" fontId="17" fillId="5" borderId="6" xfId="2" applyFont="1" applyFill="1" applyBorder="1" applyAlignment="1">
      <alignment horizontal="left" vertical="top"/>
    </xf>
    <xf numFmtId="0" fontId="17" fillId="5" borderId="7" xfId="2" applyFont="1" applyFill="1" applyBorder="1" applyAlignment="1">
      <alignment horizontal="left" vertical="top"/>
    </xf>
    <xf numFmtId="0" fontId="18" fillId="0" borderId="25" xfId="0" applyFont="1" applyBorder="1" applyAlignment="1">
      <alignment horizontal="left" vertical="top"/>
    </xf>
    <xf numFmtId="0" fontId="17" fillId="0" borderId="9" xfId="0" applyFont="1" applyBorder="1"/>
    <xf numFmtId="0" fontId="17" fillId="0" borderId="9" xfId="0" applyFont="1" applyBorder="1" applyAlignment="1">
      <alignment horizontal="left" vertical="top"/>
    </xf>
    <xf numFmtId="0" fontId="17" fillId="0" borderId="3" xfId="0" applyFont="1" applyBorder="1" applyAlignment="1">
      <alignment horizontal="left" vertical="top"/>
    </xf>
    <xf numFmtId="0" fontId="17" fillId="0" borderId="32" xfId="0" applyFont="1" applyBorder="1" applyAlignment="1">
      <alignment horizontal="left" vertical="top"/>
    </xf>
    <xf numFmtId="0" fontId="17" fillId="0" borderId="16" xfId="0" applyFont="1" applyBorder="1" applyAlignment="1">
      <alignment horizontal="left" vertical="top"/>
    </xf>
    <xf numFmtId="0" fontId="17" fillId="0" borderId="30" xfId="0" applyFont="1" applyBorder="1" applyAlignment="1">
      <alignment horizontal="left" vertical="top"/>
    </xf>
    <xf numFmtId="0" fontId="17" fillId="0" borderId="26" xfId="0" applyFont="1" applyBorder="1" applyAlignment="1">
      <alignment horizontal="left" vertical="top"/>
    </xf>
    <xf numFmtId="0" fontId="17" fillId="0" borderId="27" xfId="0" applyFont="1" applyBorder="1" applyAlignment="1">
      <alignment horizontal="left" vertical="top"/>
    </xf>
    <xf numFmtId="0" fontId="17" fillId="0" borderId="28" xfId="0" applyFont="1" applyBorder="1" applyAlignment="1">
      <alignment horizontal="left" vertical="top"/>
    </xf>
    <xf numFmtId="0" fontId="17" fillId="0" borderId="31" xfId="0" applyFont="1" applyBorder="1" applyAlignment="1">
      <alignment horizontal="left" vertical="top"/>
    </xf>
    <xf numFmtId="0" fontId="17" fillId="0" borderId="0" xfId="0" applyFont="1" applyAlignment="1">
      <alignment horizontal="left" vertical="top"/>
    </xf>
    <xf numFmtId="0" fontId="17" fillId="0" borderId="29" xfId="0" applyFont="1" applyBorder="1" applyAlignment="1">
      <alignment horizontal="left" vertical="top"/>
    </xf>
    <xf numFmtId="0" fontId="17" fillId="0" borderId="33"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164" fontId="18" fillId="2" borderId="4" xfId="0" applyNumberFormat="1" applyFont="1" applyFill="1" applyBorder="1" applyAlignment="1" applyProtection="1">
      <alignment horizontal="center"/>
      <protection locked="0"/>
    </xf>
    <xf numFmtId="20" fontId="17" fillId="0" borderId="34" xfId="0" applyNumberFormat="1" applyFont="1" applyBorder="1" applyAlignment="1">
      <alignment horizontal="center" vertical="center"/>
    </xf>
    <xf numFmtId="20" fontId="17" fillId="0" borderId="35" xfId="0" applyNumberFormat="1"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xf numFmtId="20" fontId="17" fillId="0" borderId="0" xfId="0" applyNumberFormat="1"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xf>
    <xf numFmtId="0" fontId="17" fillId="0" borderId="0" xfId="0" applyFont="1" applyAlignment="1">
      <alignment horizontal="center"/>
    </xf>
    <xf numFmtId="0" fontId="18" fillId="0" borderId="0" xfId="0" applyFont="1" applyAlignment="1" applyProtection="1">
      <alignment horizontal="center"/>
      <protection locked="0"/>
    </xf>
    <xf numFmtId="0" fontId="18" fillId="0" borderId="0" xfId="0" applyFont="1" applyAlignment="1">
      <alignment horizontal="center"/>
    </xf>
    <xf numFmtId="0" fontId="17" fillId="3" borderId="11" xfId="2" applyFont="1" applyFill="1" applyBorder="1" applyAlignment="1">
      <alignment horizontal="left"/>
    </xf>
    <xf numFmtId="0" fontId="17" fillId="0" borderId="0" xfId="2" applyFont="1" applyAlignment="1">
      <alignment horizontal="left" vertical="top" wrapText="1"/>
    </xf>
    <xf numFmtId="0" fontId="17" fillId="0" borderId="1"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xf>
    <xf numFmtId="165" fontId="2" fillId="0" borderId="1" xfId="2" applyNumberFormat="1" applyBorder="1" applyAlignment="1">
      <alignment horizontal="center"/>
    </xf>
    <xf numFmtId="0" fontId="11" fillId="0" borderId="1" xfId="2" applyFont="1" applyBorder="1" applyAlignment="1">
      <alignment horizontal="left" vertical="top" wrapText="1"/>
    </xf>
    <xf numFmtId="0" fontId="2" fillId="0" borderId="45" xfId="2" applyBorder="1" applyAlignment="1">
      <alignment horizontal="left"/>
    </xf>
    <xf numFmtId="0" fontId="2" fillId="0" borderId="12" xfId="2" applyBorder="1" applyAlignment="1">
      <alignment horizontal="left"/>
    </xf>
    <xf numFmtId="0" fontId="2" fillId="0" borderId="37" xfId="2" applyBorder="1" applyAlignment="1">
      <alignment horizontal="left"/>
    </xf>
    <xf numFmtId="20" fontId="17" fillId="0" borderId="47" xfId="0" applyNumberFormat="1" applyFont="1" applyBorder="1" applyAlignment="1">
      <alignment horizontal="center" vertical="center"/>
    </xf>
    <xf numFmtId="20" fontId="17" fillId="0" borderId="38" xfId="0" applyNumberFormat="1" applyFont="1" applyBorder="1" applyAlignment="1">
      <alignment horizontal="center" vertical="center"/>
    </xf>
    <xf numFmtId="20" fontId="17" fillId="0" borderId="48" xfId="0" applyNumberFormat="1" applyFont="1" applyBorder="1" applyAlignment="1">
      <alignment horizontal="center" vertical="center"/>
    </xf>
    <xf numFmtId="20" fontId="17" fillId="0" borderId="39" xfId="0" applyNumberFormat="1" applyFont="1" applyBorder="1" applyAlignment="1">
      <alignment horizontal="center" vertical="center"/>
    </xf>
    <xf numFmtId="0" fontId="17" fillId="0" borderId="48" xfId="0" applyFont="1" applyBorder="1" applyAlignment="1">
      <alignment horizontal="center" vertical="center"/>
    </xf>
    <xf numFmtId="0" fontId="17" fillId="0" borderId="39" xfId="0" applyFont="1" applyBorder="1" applyAlignment="1">
      <alignment horizontal="center" vertical="center"/>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18" fillId="0" borderId="5" xfId="0" applyFont="1" applyBorder="1" applyAlignment="1">
      <alignment horizontal="center" vertical="center"/>
    </xf>
    <xf numFmtId="0" fontId="18" fillId="0" borderId="52" xfId="0" applyFont="1" applyBorder="1" applyAlignment="1">
      <alignment horizontal="center" vertical="center"/>
    </xf>
    <xf numFmtId="0" fontId="17" fillId="4" borderId="27" xfId="0" applyFont="1" applyFill="1" applyBorder="1" applyAlignment="1">
      <alignment horizontal="left" vertical="center"/>
    </xf>
    <xf numFmtId="0" fontId="17" fillId="4" borderId="28" xfId="0" applyFont="1" applyFill="1" applyBorder="1" applyAlignment="1">
      <alignment horizontal="left" vertical="center"/>
    </xf>
    <xf numFmtId="0" fontId="17" fillId="4" borderId="16" xfId="0" applyFont="1" applyFill="1" applyBorder="1" applyAlignment="1">
      <alignment horizontal="left" vertical="center"/>
    </xf>
    <xf numFmtId="0" fontId="17" fillId="4" borderId="30" xfId="0" applyFont="1" applyFill="1" applyBorder="1" applyAlignment="1">
      <alignment horizontal="left" vertical="center"/>
    </xf>
    <xf numFmtId="0" fontId="17" fillId="0" borderId="1" xfId="0" applyFont="1" applyBorder="1" applyAlignment="1">
      <alignment horizontal="center" vertical="center"/>
    </xf>
    <xf numFmtId="20" fontId="17" fillId="2" borderId="47" xfId="0" applyNumberFormat="1" applyFont="1" applyFill="1" applyBorder="1" applyAlignment="1" applyProtection="1">
      <alignment horizontal="center" vertical="center"/>
      <protection locked="0"/>
    </xf>
    <xf numFmtId="20" fontId="17" fillId="2" borderId="38" xfId="0" applyNumberFormat="1" applyFont="1" applyFill="1" applyBorder="1" applyAlignment="1" applyProtection="1">
      <alignment horizontal="center" vertical="center"/>
      <protection locked="0"/>
    </xf>
    <xf numFmtId="0" fontId="17" fillId="7" borderId="45" xfId="0" applyFont="1" applyFill="1" applyBorder="1" applyAlignment="1">
      <alignment horizontal="left" wrapText="1"/>
    </xf>
    <xf numFmtId="0" fontId="17" fillId="7" borderId="12" xfId="0" applyFont="1" applyFill="1" applyBorder="1" applyAlignment="1">
      <alignment horizontal="left" wrapText="1"/>
    </xf>
    <xf numFmtId="0" fontId="17" fillId="7" borderId="13" xfId="0" applyFont="1" applyFill="1" applyBorder="1" applyAlignment="1">
      <alignment horizontal="left" wrapText="1"/>
    </xf>
    <xf numFmtId="20" fontId="17" fillId="0" borderId="49" xfId="0" applyNumberFormat="1" applyFont="1" applyBorder="1" applyAlignment="1">
      <alignment horizontal="center" vertical="center"/>
    </xf>
    <xf numFmtId="20" fontId="17" fillId="0" borderId="36" xfId="0" applyNumberFormat="1" applyFont="1" applyBorder="1" applyAlignment="1">
      <alignment horizontal="center" vertical="center"/>
    </xf>
    <xf numFmtId="0" fontId="17" fillId="0" borderId="36"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xf>
    <xf numFmtId="0" fontId="17" fillId="0" borderId="54" xfId="0" applyFont="1" applyBorder="1" applyAlignment="1">
      <alignment horizontal="center" vertical="center"/>
    </xf>
    <xf numFmtId="0" fontId="17" fillId="7" borderId="45" xfId="2" applyFont="1" applyFill="1" applyBorder="1" applyAlignment="1">
      <alignment horizontal="left" wrapText="1"/>
    </xf>
    <xf numFmtId="0" fontId="17" fillId="7" borderId="12" xfId="2" applyFont="1" applyFill="1" applyBorder="1" applyAlignment="1">
      <alignment horizontal="left" wrapText="1"/>
    </xf>
    <xf numFmtId="0" fontId="17" fillId="7" borderId="13" xfId="2" applyFont="1" applyFill="1" applyBorder="1" applyAlignment="1">
      <alignment horizontal="left" wrapText="1"/>
    </xf>
    <xf numFmtId="0" fontId="17" fillId="0" borderId="26" xfId="2" applyFont="1" applyBorder="1" applyAlignment="1">
      <alignment horizontal="left" vertical="top" wrapText="1"/>
    </xf>
    <xf numFmtId="0" fontId="17" fillId="0" borderId="27" xfId="2" applyFont="1" applyBorder="1" applyAlignment="1">
      <alignment horizontal="left" vertical="top" wrapText="1"/>
    </xf>
    <xf numFmtId="0" fontId="17" fillId="0" borderId="28" xfId="2" applyFont="1" applyBorder="1" applyAlignment="1">
      <alignment horizontal="left" vertical="top" wrapText="1"/>
    </xf>
    <xf numFmtId="0" fontId="2" fillId="3" borderId="20" xfId="0" applyFont="1" applyFill="1" applyBorder="1" applyAlignment="1">
      <alignment horizontal="left"/>
    </xf>
    <xf numFmtId="0" fontId="2" fillId="3" borderId="21" xfId="0" applyFont="1" applyFill="1" applyBorder="1" applyAlignment="1">
      <alignment horizontal="left"/>
    </xf>
    <xf numFmtId="0" fontId="2" fillId="3" borderId="42" xfId="0" applyFont="1" applyFill="1" applyBorder="1" applyAlignment="1">
      <alignment horizontal="left"/>
    </xf>
    <xf numFmtId="0" fontId="17" fillId="3" borderId="23" xfId="0" applyFont="1" applyFill="1" applyBorder="1" applyAlignment="1">
      <alignment horizontal="left"/>
    </xf>
    <xf numFmtId="0" fontId="17" fillId="3" borderId="1" xfId="0" applyFont="1" applyFill="1" applyBorder="1" applyAlignment="1">
      <alignment horizontal="left"/>
    </xf>
    <xf numFmtId="0" fontId="17" fillId="3" borderId="40" xfId="0" applyFont="1" applyFill="1" applyBorder="1" applyAlignment="1">
      <alignment horizontal="left"/>
    </xf>
    <xf numFmtId="0" fontId="18" fillId="2" borderId="43" xfId="0" applyFont="1" applyFill="1" applyBorder="1" applyAlignment="1" applyProtection="1">
      <alignment horizontal="left"/>
      <protection locked="0"/>
    </xf>
    <xf numFmtId="0" fontId="18" fillId="2" borderId="51" xfId="0" applyFont="1" applyFill="1" applyBorder="1" applyAlignment="1" applyProtection="1">
      <alignment horizontal="left"/>
      <protection locked="0"/>
    </xf>
    <xf numFmtId="0" fontId="18" fillId="2" borderId="2" xfId="0" applyFont="1" applyFill="1" applyBorder="1" applyAlignment="1" applyProtection="1">
      <alignment horizontal="left"/>
      <protection locked="0"/>
    </xf>
    <xf numFmtId="0" fontId="17" fillId="0" borderId="32" xfId="2" applyFont="1" applyBorder="1" applyAlignment="1">
      <alignment horizontal="left" vertical="top" wrapText="1"/>
    </xf>
    <xf numFmtId="0" fontId="17" fillId="0" borderId="16" xfId="2" applyFont="1" applyBorder="1" applyAlignment="1">
      <alignment horizontal="left" vertical="top" wrapText="1"/>
    </xf>
    <xf numFmtId="0" fontId="17" fillId="0" borderId="30" xfId="2" applyFont="1" applyBorder="1" applyAlignment="1">
      <alignment horizontal="left" vertical="top" wrapText="1"/>
    </xf>
    <xf numFmtId="0" fontId="18" fillId="3" borderId="44" xfId="0" applyFont="1" applyFill="1" applyBorder="1" applyAlignment="1">
      <alignment horizontal="center"/>
    </xf>
    <xf numFmtId="0" fontId="18" fillId="3" borderId="3" xfId="0" applyFont="1" applyFill="1" applyBorder="1" applyAlignment="1">
      <alignment horizontal="center"/>
    </xf>
    <xf numFmtId="0" fontId="18" fillId="3" borderId="41" xfId="0" applyFont="1" applyFill="1" applyBorder="1" applyAlignment="1">
      <alignment horizontal="center"/>
    </xf>
    <xf numFmtId="0" fontId="18" fillId="3" borderId="29" xfId="0" applyFont="1" applyFill="1" applyBorder="1" applyAlignment="1">
      <alignment horizontal="center"/>
    </xf>
    <xf numFmtId="0" fontId="18" fillId="3" borderId="17" xfId="0" applyFont="1" applyFill="1" applyBorder="1" applyAlignment="1">
      <alignment horizontal="center"/>
    </xf>
    <xf numFmtId="0" fontId="18" fillId="3" borderId="7" xfId="0" applyFont="1" applyFill="1" applyBorder="1" applyAlignment="1">
      <alignment horizontal="center"/>
    </xf>
    <xf numFmtId="0" fontId="17" fillId="0" borderId="33" xfId="2" applyFont="1" applyBorder="1" applyAlignment="1">
      <alignment horizontal="left" vertical="top" wrapText="1"/>
    </xf>
    <xf numFmtId="0" fontId="17" fillId="0" borderId="6" xfId="2" applyFont="1" applyBorder="1" applyAlignment="1">
      <alignment horizontal="left" vertical="top" wrapText="1"/>
    </xf>
    <xf numFmtId="0" fontId="17" fillId="0" borderId="7" xfId="2" applyFont="1" applyBorder="1" applyAlignment="1">
      <alignment horizontal="left" vertical="top" wrapText="1"/>
    </xf>
    <xf numFmtId="0" fontId="17" fillId="0" borderId="31" xfId="2" applyFont="1" applyBorder="1" applyAlignment="1">
      <alignment horizontal="left" vertical="top" wrapText="1"/>
    </xf>
    <xf numFmtId="0" fontId="17" fillId="0" borderId="0" xfId="2" applyFont="1" applyAlignment="1">
      <alignment horizontal="left" vertical="top" wrapText="1"/>
    </xf>
    <xf numFmtId="0" fontId="17" fillId="0" borderId="29" xfId="2" applyFont="1" applyBorder="1" applyAlignment="1">
      <alignment horizontal="left" vertical="top" wrapText="1"/>
    </xf>
    <xf numFmtId="0" fontId="17" fillId="6" borderId="45" xfId="2" applyFont="1" applyFill="1" applyBorder="1" applyAlignment="1">
      <alignment horizontal="left" wrapText="1"/>
    </xf>
    <xf numFmtId="0" fontId="17" fillId="6" borderId="12" xfId="2" applyFont="1" applyFill="1" applyBorder="1" applyAlignment="1">
      <alignment horizontal="left" wrapText="1"/>
    </xf>
    <xf numFmtId="0" fontId="17" fillId="6" borderId="13" xfId="2" applyFont="1" applyFill="1" applyBorder="1" applyAlignment="1">
      <alignment horizontal="left" wrapText="1"/>
    </xf>
    <xf numFmtId="0" fontId="17" fillId="5" borderId="32" xfId="2" applyFont="1" applyFill="1" applyBorder="1" applyAlignment="1">
      <alignment horizontal="left" vertical="top" wrapText="1"/>
    </xf>
    <xf numFmtId="0" fontId="17" fillId="5" borderId="16" xfId="2" applyFont="1" applyFill="1" applyBorder="1" applyAlignment="1">
      <alignment horizontal="left" vertical="top" wrapText="1"/>
    </xf>
    <xf numFmtId="0" fontId="17" fillId="5" borderId="30" xfId="2" applyFont="1" applyFill="1" applyBorder="1" applyAlignment="1">
      <alignment horizontal="left" vertical="top" wrapText="1"/>
    </xf>
    <xf numFmtId="0" fontId="17" fillId="3" borderId="23" xfId="6" applyFont="1" applyFill="1" applyBorder="1" applyAlignment="1">
      <alignment horizontal="left"/>
    </xf>
    <xf numFmtId="0" fontId="17" fillId="3" borderId="1" xfId="6" applyFont="1" applyFill="1" applyBorder="1" applyAlignment="1">
      <alignment horizontal="left"/>
    </xf>
    <xf numFmtId="0" fontId="17" fillId="3" borderId="48" xfId="6" applyFont="1" applyFill="1" applyBorder="1" applyAlignment="1">
      <alignment horizontal="left"/>
    </xf>
    <xf numFmtId="0" fontId="17" fillId="3" borderId="50" xfId="6" applyFont="1" applyFill="1" applyBorder="1" applyAlignment="1">
      <alignment horizontal="left"/>
    </xf>
    <xf numFmtId="0" fontId="17" fillId="3" borderId="40" xfId="6" applyFont="1" applyFill="1" applyBorder="1" applyAlignment="1">
      <alignment horizontal="left"/>
    </xf>
    <xf numFmtId="0" fontId="17" fillId="3" borderId="55" xfId="2" applyFont="1" applyFill="1" applyBorder="1" applyAlignment="1">
      <alignment horizontal="left"/>
    </xf>
    <xf numFmtId="0" fontId="17" fillId="3" borderId="56" xfId="2" applyFont="1" applyFill="1" applyBorder="1" applyAlignment="1">
      <alignment horizontal="left"/>
    </xf>
    <xf numFmtId="0" fontId="17" fillId="3" borderId="11" xfId="2" applyFont="1" applyFill="1" applyBorder="1" applyAlignment="1">
      <alignment horizontal="left"/>
    </xf>
    <xf numFmtId="0" fontId="17" fillId="3" borderId="12" xfId="2" applyFont="1" applyFill="1" applyBorder="1" applyAlignment="1">
      <alignment horizontal="left"/>
    </xf>
    <xf numFmtId="0" fontId="17" fillId="3" borderId="13" xfId="2" applyFont="1" applyFill="1" applyBorder="1" applyAlignment="1">
      <alignment horizontal="left"/>
    </xf>
    <xf numFmtId="0" fontId="17" fillId="7" borderId="22" xfId="2" applyFont="1" applyFill="1" applyBorder="1" applyAlignment="1">
      <alignment horizontal="left"/>
    </xf>
    <xf numFmtId="0" fontId="17" fillId="7" borderId="46" xfId="2" applyFont="1" applyFill="1" applyBorder="1" applyAlignment="1">
      <alignment horizontal="left"/>
    </xf>
    <xf numFmtId="0" fontId="17" fillId="7" borderId="10" xfId="2" applyFont="1" applyFill="1" applyBorder="1" applyAlignment="1">
      <alignment horizontal="left"/>
    </xf>
    <xf numFmtId="0" fontId="2" fillId="0" borderId="1" xfId="2" applyBorder="1" applyAlignment="1">
      <alignment horizontal="left"/>
    </xf>
    <xf numFmtId="165" fontId="2" fillId="0" borderId="1" xfId="2" applyNumberFormat="1" applyBorder="1" applyAlignment="1">
      <alignment horizontal="center"/>
    </xf>
    <xf numFmtId="0" fontId="11" fillId="0" borderId="1" xfId="2" applyFont="1" applyBorder="1" applyAlignment="1">
      <alignment horizontal="left" vertical="top" wrapText="1"/>
    </xf>
    <xf numFmtId="0" fontId="2" fillId="0" borderId="45" xfId="2" applyBorder="1" applyAlignment="1">
      <alignment horizontal="left"/>
    </xf>
    <xf numFmtId="0" fontId="2" fillId="0" borderId="12" xfId="2" applyBorder="1" applyAlignment="1">
      <alignment horizontal="left"/>
    </xf>
    <xf numFmtId="0" fontId="2" fillId="0" borderId="37" xfId="2" applyBorder="1" applyAlignment="1">
      <alignment horizontal="left"/>
    </xf>
    <xf numFmtId="0" fontId="2" fillId="0" borderId="1" xfId="2" applyBorder="1" applyAlignment="1">
      <alignment horizontal="left" vertical="center"/>
    </xf>
  </cellXfs>
  <cellStyles count="7">
    <cellStyle name="Hyperlink 2" xfId="3" xr:uid="{00000000-0005-0000-0000-000000000000}"/>
    <cellStyle name="Hyperlink 2 2" xfId="5" xr:uid="{00000000-0005-0000-0000-000001000000}"/>
    <cellStyle name="Link" xfId="1" builtinId="8"/>
    <cellStyle name="Normal" xfId="0" builtinId="0"/>
    <cellStyle name="Normal 2" xfId="2" xr:uid="{00000000-0005-0000-0000-000004000000}"/>
    <cellStyle name="Normal 3" xfId="4" xr:uid="{00000000-0005-0000-0000-000005000000}"/>
    <cellStyle name="Normal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12</xdr:col>
      <xdr:colOff>0</xdr:colOff>
      <xdr:row>3</xdr:row>
      <xdr:rowOff>104775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09550" y="9525"/>
          <a:ext cx="6619875" cy="419100"/>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specialiseringskursus klasse 1 (lektioner 8-8-8-1)</a:t>
          </a:r>
        </a:p>
      </xdr:txBody>
    </xdr:sp>
    <xdr:clientData/>
  </xdr:twoCellAnchor>
  <xdr:twoCellAnchor>
    <xdr:from>
      <xdr:col>1</xdr:col>
      <xdr:colOff>0</xdr:colOff>
      <xdr:row>3</xdr:row>
      <xdr:rowOff>95250</xdr:rowOff>
    </xdr:from>
    <xdr:to>
      <xdr:col>12</xdr:col>
      <xdr:colOff>0</xdr:colOff>
      <xdr:row>7</xdr:row>
      <xdr:rowOff>95250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0025" y="419100"/>
          <a:ext cx="6629400" cy="647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1</xdr:col>
      <xdr:colOff>0</xdr:colOff>
      <xdr:row>7</xdr:row>
      <xdr:rowOff>87630</xdr:rowOff>
    </xdr:from>
    <xdr:to>
      <xdr:col>12</xdr:col>
      <xdr:colOff>0</xdr:colOff>
      <xdr:row>10</xdr:row>
      <xdr:rowOff>160020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5740" y="1337310"/>
          <a:ext cx="6819900" cy="57531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N115"/>
  <sheetViews>
    <sheetView showZeros="0" tabSelected="1" view="pageLayout" zoomScaleNormal="100" workbookViewId="0">
      <selection activeCell="I14" sqref="I14"/>
    </sheetView>
  </sheetViews>
  <sheetFormatPr defaultColWidth="9.140625" defaultRowHeight="12.75"/>
  <cols>
    <col min="1" max="1" width="3" bestFit="1" customWidth="1"/>
    <col min="2" max="3" width="6.140625" bestFit="1" customWidth="1"/>
    <col min="4" max="4" width="4.140625" bestFit="1" customWidth="1"/>
    <col min="5" max="5" width="4.7109375" bestFit="1" customWidth="1"/>
    <col min="6" max="6" width="13.42578125" customWidth="1"/>
    <col min="7" max="7" width="11.42578125" customWidth="1"/>
    <col min="8" max="8" width="15.28515625" customWidth="1"/>
    <col min="9" max="9" width="11.42578125" customWidth="1"/>
    <col min="10" max="10" width="12.5703125" customWidth="1"/>
    <col min="11" max="11" width="6.140625" customWidth="1"/>
    <col min="12" max="12" width="18" customWidth="1"/>
  </cols>
  <sheetData>
    <row r="3" spans="2:12" ht="36.6" customHeight="1"/>
    <row r="4" spans="2:12" ht="20.45" customHeight="1"/>
    <row r="9" spans="2:12">
      <c r="G9" s="2">
        <f>I13</f>
        <v>0.33333333333333331</v>
      </c>
      <c r="H9" s="2">
        <v>6.9444000000000005E-4</v>
      </c>
    </row>
    <row r="10" spans="2:12">
      <c r="F10" s="2">
        <f>I12</f>
        <v>0</v>
      </c>
      <c r="G10" s="2">
        <f>G57</f>
        <v>0</v>
      </c>
      <c r="H10" s="2">
        <f>G83</f>
        <v>0</v>
      </c>
      <c r="I10" s="2">
        <f>G109</f>
        <v>0</v>
      </c>
    </row>
    <row r="11" spans="2:12" ht="13.5" thickBot="1"/>
    <row r="12" spans="2:12" ht="13.5" thickBot="1">
      <c r="B12" s="180" t="s">
        <v>0</v>
      </c>
      <c r="C12" s="181"/>
      <c r="D12" s="181"/>
      <c r="E12" s="181"/>
      <c r="F12" s="181"/>
      <c r="G12" s="181"/>
      <c r="H12" s="182"/>
      <c r="I12" s="1"/>
      <c r="J12" s="3" t="s">
        <v>1</v>
      </c>
      <c r="K12" s="4"/>
      <c r="L12" s="5"/>
    </row>
    <row r="13" spans="2:12" ht="15" thickBot="1">
      <c r="B13" s="183" t="s">
        <v>2</v>
      </c>
      <c r="C13" s="184"/>
      <c r="D13" s="184"/>
      <c r="E13" s="184"/>
      <c r="F13" s="184"/>
      <c r="G13" s="184"/>
      <c r="H13" s="185"/>
      <c r="I13" s="35">
        <v>0.33333333333333331</v>
      </c>
      <c r="J13" s="36" t="s">
        <v>3</v>
      </c>
      <c r="K13" s="37"/>
      <c r="L13" s="38"/>
    </row>
    <row r="14" spans="2:12" ht="15" thickBot="1">
      <c r="B14" s="183" t="s">
        <v>4</v>
      </c>
      <c r="C14" s="184"/>
      <c r="D14" s="184"/>
      <c r="E14" s="184"/>
      <c r="F14" s="184"/>
      <c r="G14" s="184"/>
      <c r="H14" s="185"/>
      <c r="I14" s="39">
        <v>15</v>
      </c>
      <c r="J14" s="36" t="s">
        <v>5</v>
      </c>
      <c r="K14" s="37"/>
      <c r="L14" s="38"/>
    </row>
    <row r="15" spans="2:12" ht="15" thickBot="1">
      <c r="B15" s="210" t="s">
        <v>6</v>
      </c>
      <c r="C15" s="211"/>
      <c r="D15" s="211"/>
      <c r="E15" s="211"/>
      <c r="F15" s="211"/>
      <c r="G15" s="211"/>
      <c r="H15" s="214"/>
      <c r="I15" s="39">
        <v>30</v>
      </c>
      <c r="J15" s="36" t="s">
        <v>5</v>
      </c>
      <c r="K15" s="37"/>
      <c r="L15" s="38"/>
    </row>
    <row r="16" spans="2:12" ht="15" thickBot="1">
      <c r="B16" s="210" t="s">
        <v>7</v>
      </c>
      <c r="C16" s="211"/>
      <c r="D16" s="211"/>
      <c r="E16" s="211"/>
      <c r="F16" s="211"/>
      <c r="G16" s="212"/>
      <c r="H16" s="213"/>
      <c r="I16" s="40">
        <v>10</v>
      </c>
      <c r="J16" s="41" t="s">
        <v>5</v>
      </c>
      <c r="K16" s="42"/>
      <c r="L16" s="43"/>
    </row>
    <row r="17" spans="2:12" ht="15" thickBot="1">
      <c r="B17" s="44" t="s">
        <v>8</v>
      </c>
      <c r="C17" s="45"/>
      <c r="D17" s="45"/>
      <c r="E17" s="45"/>
      <c r="F17" s="46"/>
      <c r="G17" s="186"/>
      <c r="H17" s="187"/>
      <c r="I17" s="187"/>
      <c r="J17" s="188"/>
      <c r="K17" s="192"/>
      <c r="L17" s="193"/>
    </row>
    <row r="18" spans="2:12" ht="15" thickBot="1">
      <c r="B18" s="44" t="s">
        <v>9</v>
      </c>
      <c r="C18" s="45"/>
      <c r="D18" s="45"/>
      <c r="E18" s="45"/>
      <c r="F18" s="46"/>
      <c r="G18" s="186"/>
      <c r="H18" s="187"/>
      <c r="I18" s="187"/>
      <c r="J18" s="188"/>
      <c r="K18" s="194"/>
      <c r="L18" s="195"/>
    </row>
    <row r="19" spans="2:12" ht="15" thickBot="1">
      <c r="B19" s="44" t="s">
        <v>10</v>
      </c>
      <c r="C19" s="45"/>
      <c r="D19" s="45"/>
      <c r="E19" s="45"/>
      <c r="F19" s="46"/>
      <c r="G19" s="186"/>
      <c r="H19" s="187"/>
      <c r="I19" s="187"/>
      <c r="J19" s="188"/>
      <c r="K19" s="194"/>
      <c r="L19" s="195"/>
    </row>
    <row r="20" spans="2:12" ht="15" thickBot="1">
      <c r="B20" s="138" t="s">
        <v>11</v>
      </c>
      <c r="C20" s="47"/>
      <c r="D20" s="47"/>
      <c r="E20" s="47"/>
      <c r="F20" s="48"/>
      <c r="G20" s="186"/>
      <c r="H20" s="187"/>
      <c r="I20" s="187"/>
      <c r="J20" s="188"/>
      <c r="K20" s="194"/>
      <c r="L20" s="195"/>
    </row>
    <row r="21" spans="2:12" ht="15" thickBot="1">
      <c r="B21" s="217" t="s">
        <v>12</v>
      </c>
      <c r="C21" s="218"/>
      <c r="D21" s="218"/>
      <c r="E21" s="218"/>
      <c r="F21" s="219"/>
      <c r="G21" s="186"/>
      <c r="H21" s="187"/>
      <c r="I21" s="187"/>
      <c r="J21" s="188"/>
      <c r="K21" s="194"/>
      <c r="L21" s="195"/>
    </row>
    <row r="22" spans="2:12" ht="15" thickBot="1">
      <c r="B22" s="138" t="s">
        <v>13</v>
      </c>
      <c r="C22" s="47"/>
      <c r="D22" s="47"/>
      <c r="E22" s="47"/>
      <c r="F22" s="48"/>
      <c r="G22" s="186"/>
      <c r="H22" s="187"/>
      <c r="I22" s="187"/>
      <c r="J22" s="188"/>
      <c r="K22" s="194"/>
      <c r="L22" s="195"/>
    </row>
    <row r="23" spans="2:12" ht="15" thickBot="1">
      <c r="B23" s="138" t="s">
        <v>14</v>
      </c>
      <c r="C23" s="47"/>
      <c r="D23" s="47"/>
      <c r="E23" s="47"/>
      <c r="F23" s="48"/>
      <c r="G23" s="186"/>
      <c r="H23" s="187"/>
      <c r="I23" s="187"/>
      <c r="J23" s="188"/>
      <c r="K23" s="194"/>
      <c r="L23" s="195"/>
    </row>
    <row r="24" spans="2:12" ht="15" thickBot="1">
      <c r="B24" s="138" t="s">
        <v>15</v>
      </c>
      <c r="C24" s="47"/>
      <c r="D24" s="47"/>
      <c r="E24" s="47"/>
      <c r="F24" s="48"/>
      <c r="G24" s="186"/>
      <c r="H24" s="187"/>
      <c r="I24" s="187"/>
      <c r="J24" s="188"/>
      <c r="K24" s="194"/>
      <c r="L24" s="195"/>
    </row>
    <row r="25" spans="2:12" ht="15" thickBot="1">
      <c r="B25" s="44" t="s">
        <v>16</v>
      </c>
      <c r="C25" s="45"/>
      <c r="D25" s="45"/>
      <c r="E25" s="45"/>
      <c r="F25" s="46"/>
      <c r="G25" s="186"/>
      <c r="H25" s="187"/>
      <c r="I25" s="187"/>
      <c r="J25" s="188"/>
      <c r="K25" s="196"/>
      <c r="L25" s="197"/>
    </row>
    <row r="26" spans="2:12" ht="15" thickBot="1">
      <c r="B26" s="215" t="s">
        <v>17</v>
      </c>
      <c r="C26" s="216"/>
      <c r="D26" s="216"/>
      <c r="E26" s="216"/>
      <c r="F26" s="216"/>
      <c r="G26" s="186"/>
      <c r="H26" s="187"/>
      <c r="I26" s="187"/>
      <c r="J26" s="187"/>
      <c r="K26" s="187"/>
      <c r="L26" s="188"/>
    </row>
    <row r="27" spans="2:12" ht="15" thickBot="1">
      <c r="B27" s="49" t="s">
        <v>18</v>
      </c>
      <c r="C27" s="50"/>
      <c r="D27" s="50"/>
      <c r="E27" s="50"/>
      <c r="F27" s="51"/>
      <c r="G27" s="52"/>
      <c r="H27" s="53"/>
      <c r="I27" s="53"/>
      <c r="J27" s="53"/>
      <c r="K27" s="54"/>
      <c r="L27" s="55"/>
    </row>
    <row r="28" spans="2:12" ht="14.25">
      <c r="B28" s="134"/>
      <c r="C28" s="134"/>
      <c r="D28" s="134"/>
      <c r="E28" s="134"/>
      <c r="F28" s="135"/>
      <c r="G28" s="136"/>
      <c r="H28" s="137"/>
      <c r="I28" s="137"/>
      <c r="J28" s="137"/>
      <c r="K28" s="56"/>
      <c r="L28" s="56"/>
    </row>
    <row r="29" spans="2:12" ht="15" thickBot="1">
      <c r="B29" s="56"/>
      <c r="C29" s="56"/>
      <c r="D29" s="56"/>
      <c r="E29" s="56"/>
      <c r="F29" s="56"/>
      <c r="G29" s="56"/>
      <c r="H29" s="56"/>
      <c r="I29" s="56"/>
      <c r="J29" s="56"/>
      <c r="K29" s="56"/>
      <c r="L29" s="56"/>
    </row>
    <row r="30" spans="2:12" ht="15" thickBot="1">
      <c r="B30" s="57" t="s">
        <v>19</v>
      </c>
      <c r="C30" s="58" t="s">
        <v>20</v>
      </c>
      <c r="D30" s="58" t="s">
        <v>21</v>
      </c>
      <c r="E30" s="58" t="s">
        <v>22</v>
      </c>
      <c r="F30" s="59" t="s">
        <v>23</v>
      </c>
      <c r="G30" s="60">
        <f>IF(I12&lt;&gt;" ",I12,0)</f>
        <v>0</v>
      </c>
      <c r="H30" s="61"/>
      <c r="I30" s="61"/>
      <c r="J30" s="61"/>
      <c r="K30" s="61"/>
      <c r="L30" s="62"/>
    </row>
    <row r="31" spans="2:12" ht="14.25">
      <c r="B31" s="63">
        <f>I13</f>
        <v>0.33333333333333331</v>
      </c>
      <c r="C31" s="64">
        <f>G9+(H9*I14)</f>
        <v>0.34374993333333331</v>
      </c>
      <c r="D31" s="65">
        <f>I14</f>
        <v>15</v>
      </c>
      <c r="E31" s="66"/>
      <c r="F31" s="220" t="s">
        <v>24</v>
      </c>
      <c r="G31" s="221"/>
      <c r="H31" s="221"/>
      <c r="I31" s="221"/>
      <c r="J31" s="221"/>
      <c r="K31" s="221"/>
      <c r="L31" s="222"/>
    </row>
    <row r="32" spans="2:12" ht="12.75" customHeight="1">
      <c r="B32" s="148">
        <f>C31</f>
        <v>0.34374993333333331</v>
      </c>
      <c r="C32" s="150">
        <f>B32+(45*H9)</f>
        <v>0.37499973333333331</v>
      </c>
      <c r="D32" s="173">
        <v>45</v>
      </c>
      <c r="E32" s="162">
        <v>1</v>
      </c>
      <c r="F32" s="177" t="s">
        <v>25</v>
      </c>
      <c r="G32" s="178"/>
      <c r="H32" s="178"/>
      <c r="I32" s="178"/>
      <c r="J32" s="178"/>
      <c r="K32" s="178"/>
      <c r="L32" s="179"/>
    </row>
    <row r="33" spans="2:12" ht="12.75" customHeight="1">
      <c r="B33" s="149"/>
      <c r="C33" s="151"/>
      <c r="D33" s="153"/>
      <c r="E33" s="162"/>
      <c r="F33" s="189" t="s">
        <v>26</v>
      </c>
      <c r="G33" s="190"/>
      <c r="H33" s="190"/>
      <c r="I33" s="190"/>
      <c r="J33" s="190"/>
      <c r="K33" s="190"/>
      <c r="L33" s="191"/>
    </row>
    <row r="34" spans="2:12" ht="12.75" customHeight="1">
      <c r="B34" s="67">
        <f>C32</f>
        <v>0.37499973333333331</v>
      </c>
      <c r="C34" s="68">
        <f>B34+(D34*H9)</f>
        <v>0.38194413333333332</v>
      </c>
      <c r="D34" s="65">
        <f>$I$16</f>
        <v>10</v>
      </c>
      <c r="E34" s="140"/>
      <c r="F34" s="69" t="s">
        <v>27</v>
      </c>
      <c r="G34" s="70"/>
      <c r="H34" s="70"/>
      <c r="I34" s="70"/>
      <c r="J34" s="70"/>
      <c r="K34" s="70"/>
      <c r="L34" s="71"/>
    </row>
    <row r="35" spans="2:12" ht="12.75" customHeight="1">
      <c r="B35" s="148">
        <f>C34</f>
        <v>0.38194413333333332</v>
      </c>
      <c r="C35" s="150">
        <f>B35+(45*$H$9)</f>
        <v>0.41319393333333332</v>
      </c>
      <c r="D35" s="152">
        <v>45</v>
      </c>
      <c r="E35" s="162">
        <v>2</v>
      </c>
      <c r="F35" s="201" t="s">
        <v>28</v>
      </c>
      <c r="G35" s="202"/>
      <c r="H35" s="202"/>
      <c r="I35" s="202"/>
      <c r="J35" s="202"/>
      <c r="K35" s="202"/>
      <c r="L35" s="203"/>
    </row>
    <row r="36" spans="2:12" ht="12.75" customHeight="1">
      <c r="B36" s="149"/>
      <c r="C36" s="151"/>
      <c r="D36" s="153"/>
      <c r="E36" s="162"/>
      <c r="F36" s="189" t="s">
        <v>29</v>
      </c>
      <c r="G36" s="190"/>
      <c r="H36" s="190"/>
      <c r="I36" s="190"/>
      <c r="J36" s="190"/>
      <c r="K36" s="190"/>
      <c r="L36" s="191"/>
    </row>
    <row r="37" spans="2:12" ht="14.25">
      <c r="B37" s="72">
        <f>C35</f>
        <v>0.41319393333333332</v>
      </c>
      <c r="C37" s="73">
        <f>B37+(D37*H9)</f>
        <v>0.42013833333333334</v>
      </c>
      <c r="D37" s="65">
        <f>$I$16</f>
        <v>10</v>
      </c>
      <c r="E37" s="74"/>
      <c r="F37" s="174" t="s">
        <v>27</v>
      </c>
      <c r="G37" s="175"/>
      <c r="H37" s="175"/>
      <c r="I37" s="175"/>
      <c r="J37" s="175"/>
      <c r="K37" s="175"/>
      <c r="L37" s="176"/>
    </row>
    <row r="38" spans="2:12" ht="12.75" customHeight="1">
      <c r="B38" s="148">
        <f>C37</f>
        <v>0.42013833333333334</v>
      </c>
      <c r="C38" s="150">
        <f>B38+(45*H9)</f>
        <v>0.45138813333333333</v>
      </c>
      <c r="D38" s="152">
        <v>45</v>
      </c>
      <c r="E38" s="162">
        <v>3</v>
      </c>
      <c r="F38" s="177" t="s">
        <v>30</v>
      </c>
      <c r="G38" s="178"/>
      <c r="H38" s="178"/>
      <c r="I38" s="178"/>
      <c r="J38" s="178"/>
      <c r="K38" s="178"/>
      <c r="L38" s="179"/>
    </row>
    <row r="39" spans="2:12" ht="12.75" customHeight="1">
      <c r="B39" s="149"/>
      <c r="C39" s="151"/>
      <c r="D39" s="153"/>
      <c r="E39" s="162"/>
      <c r="F39" s="189" t="s">
        <v>31</v>
      </c>
      <c r="G39" s="190"/>
      <c r="H39" s="190"/>
      <c r="I39" s="190"/>
      <c r="J39" s="190"/>
      <c r="K39" s="190"/>
      <c r="L39" s="191"/>
    </row>
    <row r="40" spans="2:12" ht="12.75" customHeight="1">
      <c r="B40" s="67">
        <f>C38</f>
        <v>0.45138813333333333</v>
      </c>
      <c r="C40" s="68">
        <f>B40+(D40*H9)</f>
        <v>0.45833253333333335</v>
      </c>
      <c r="D40" s="65">
        <f>$I$16</f>
        <v>10</v>
      </c>
      <c r="E40" s="140"/>
      <c r="F40" s="69" t="s">
        <v>27</v>
      </c>
      <c r="G40" s="70"/>
      <c r="H40" s="70"/>
      <c r="I40" s="70"/>
      <c r="J40" s="70"/>
      <c r="K40" s="70"/>
      <c r="L40" s="71"/>
    </row>
    <row r="41" spans="2:12" ht="12.75" customHeight="1">
      <c r="B41" s="148">
        <f>C40</f>
        <v>0.45833253333333335</v>
      </c>
      <c r="C41" s="150">
        <f>B41+(D41*H9)</f>
        <v>0.48958233333333334</v>
      </c>
      <c r="D41" s="152">
        <v>45</v>
      </c>
      <c r="E41" s="162">
        <v>4</v>
      </c>
      <c r="F41" s="201" t="s">
        <v>32</v>
      </c>
      <c r="G41" s="202"/>
      <c r="H41" s="202"/>
      <c r="I41" s="202"/>
      <c r="J41" s="202"/>
      <c r="K41" s="202"/>
      <c r="L41" s="203"/>
    </row>
    <row r="42" spans="2:12" ht="12.75" customHeight="1">
      <c r="B42" s="149"/>
      <c r="C42" s="151"/>
      <c r="D42" s="153"/>
      <c r="E42" s="162"/>
      <c r="F42" s="189" t="s">
        <v>33</v>
      </c>
      <c r="G42" s="190"/>
      <c r="H42" s="190"/>
      <c r="I42" s="190"/>
      <c r="J42" s="190"/>
      <c r="K42" s="190"/>
      <c r="L42" s="191"/>
    </row>
    <row r="43" spans="2:12" ht="14.25">
      <c r="B43" s="72">
        <f>C41</f>
        <v>0.48958233333333334</v>
      </c>
      <c r="C43" s="73">
        <f>B43+(D43*H9)</f>
        <v>0.51041553333333334</v>
      </c>
      <c r="D43" s="65">
        <f>$I$15</f>
        <v>30</v>
      </c>
      <c r="E43" s="74"/>
      <c r="F43" s="204" t="s">
        <v>34</v>
      </c>
      <c r="G43" s="205"/>
      <c r="H43" s="205"/>
      <c r="I43" s="205"/>
      <c r="J43" s="205"/>
      <c r="K43" s="205"/>
      <c r="L43" s="206"/>
    </row>
    <row r="44" spans="2:12" ht="12.75" customHeight="1">
      <c r="B44" s="148">
        <f>C43</f>
        <v>0.51041553333333334</v>
      </c>
      <c r="C44" s="150">
        <f>B44+(45*H9)</f>
        <v>0.54166533333333333</v>
      </c>
      <c r="D44" s="152">
        <v>45</v>
      </c>
      <c r="E44" s="162">
        <v>5</v>
      </c>
      <c r="F44" s="177" t="s">
        <v>35</v>
      </c>
      <c r="G44" s="178"/>
      <c r="H44" s="178"/>
      <c r="I44" s="178"/>
      <c r="J44" s="178"/>
      <c r="K44" s="178"/>
      <c r="L44" s="179"/>
    </row>
    <row r="45" spans="2:12" ht="12.75" customHeight="1">
      <c r="B45" s="149"/>
      <c r="C45" s="151"/>
      <c r="D45" s="153"/>
      <c r="E45" s="162"/>
      <c r="F45" s="189" t="s">
        <v>36</v>
      </c>
      <c r="G45" s="190"/>
      <c r="H45" s="190"/>
      <c r="I45" s="190"/>
      <c r="J45" s="190"/>
      <c r="K45" s="190"/>
      <c r="L45" s="191"/>
    </row>
    <row r="46" spans="2:12" ht="12.75" customHeight="1">
      <c r="B46" s="67">
        <f>C44</f>
        <v>0.54166533333333333</v>
      </c>
      <c r="C46" s="68">
        <f>B46+(D46*H9)</f>
        <v>0.54860973333333329</v>
      </c>
      <c r="D46" s="65">
        <f>$I$16</f>
        <v>10</v>
      </c>
      <c r="E46" s="140"/>
      <c r="F46" s="69" t="s">
        <v>27</v>
      </c>
      <c r="G46" s="70"/>
      <c r="H46" s="70"/>
      <c r="I46" s="70"/>
      <c r="J46" s="70"/>
      <c r="K46" s="70"/>
      <c r="L46" s="71"/>
    </row>
    <row r="47" spans="2:12" ht="12.75" customHeight="1">
      <c r="B47" s="148">
        <f>C46</f>
        <v>0.54860973333333329</v>
      </c>
      <c r="C47" s="150">
        <f>B47+(45*H9)</f>
        <v>0.57985953333333329</v>
      </c>
      <c r="D47" s="152">
        <v>45</v>
      </c>
      <c r="E47" s="162">
        <v>6</v>
      </c>
      <c r="F47" s="201" t="s">
        <v>37</v>
      </c>
      <c r="G47" s="202"/>
      <c r="H47" s="202"/>
      <c r="I47" s="202"/>
      <c r="J47" s="202"/>
      <c r="K47" s="202"/>
      <c r="L47" s="203"/>
    </row>
    <row r="48" spans="2:12" ht="12.75" customHeight="1">
      <c r="B48" s="149"/>
      <c r="C48" s="151"/>
      <c r="D48" s="153"/>
      <c r="E48" s="162"/>
      <c r="F48" s="189" t="s">
        <v>38</v>
      </c>
      <c r="G48" s="190"/>
      <c r="H48" s="190"/>
      <c r="I48" s="190"/>
      <c r="J48" s="190"/>
      <c r="K48" s="190"/>
      <c r="L48" s="191"/>
    </row>
    <row r="49" spans="2:14" ht="14.25">
      <c r="B49" s="72">
        <f>C47</f>
        <v>0.57985953333333329</v>
      </c>
      <c r="C49" s="73">
        <f>B49+(D49*H9)</f>
        <v>0.58680393333333325</v>
      </c>
      <c r="D49" s="65">
        <f>$I$16</f>
        <v>10</v>
      </c>
      <c r="E49" s="74"/>
      <c r="F49" s="174" t="s">
        <v>27</v>
      </c>
      <c r="G49" s="175"/>
      <c r="H49" s="175"/>
      <c r="I49" s="175"/>
      <c r="J49" s="175"/>
      <c r="K49" s="175"/>
      <c r="L49" s="176"/>
    </row>
    <row r="50" spans="2:14" ht="12.75" customHeight="1">
      <c r="B50" s="148">
        <f>C49</f>
        <v>0.58680393333333325</v>
      </c>
      <c r="C50" s="150">
        <f>B50+(45*H9)</f>
        <v>0.61805373333333324</v>
      </c>
      <c r="D50" s="152">
        <v>45</v>
      </c>
      <c r="E50" s="162">
        <v>7</v>
      </c>
      <c r="F50" s="177" t="s">
        <v>39</v>
      </c>
      <c r="G50" s="178"/>
      <c r="H50" s="178"/>
      <c r="I50" s="178"/>
      <c r="J50" s="178"/>
      <c r="K50" s="178"/>
      <c r="L50" s="179"/>
    </row>
    <row r="51" spans="2:14" ht="12.75" customHeight="1">
      <c r="B51" s="149"/>
      <c r="C51" s="151"/>
      <c r="D51" s="153"/>
      <c r="E51" s="162"/>
      <c r="F51" s="201" t="s">
        <v>40</v>
      </c>
      <c r="G51" s="202"/>
      <c r="H51" s="202"/>
      <c r="I51" s="202"/>
      <c r="J51" s="202"/>
      <c r="K51" s="202"/>
      <c r="L51" s="203"/>
    </row>
    <row r="52" spans="2:14" ht="12.75" customHeight="1">
      <c r="B52" s="67">
        <f>C50</f>
        <v>0.61805373333333324</v>
      </c>
      <c r="C52" s="68">
        <f>B52+(D52*H9)</f>
        <v>0.62499813333333321</v>
      </c>
      <c r="D52" s="65">
        <f>$I$16</f>
        <v>10</v>
      </c>
      <c r="E52" s="141"/>
      <c r="F52" s="69" t="s">
        <v>27</v>
      </c>
      <c r="G52" s="70"/>
      <c r="H52" s="70"/>
      <c r="I52" s="70"/>
      <c r="J52" s="70"/>
      <c r="K52" s="70"/>
      <c r="L52" s="71"/>
    </row>
    <row r="53" spans="2:14" ht="12.75" customHeight="1">
      <c r="B53" s="148">
        <f>C52</f>
        <v>0.62499813333333321</v>
      </c>
      <c r="C53" s="150">
        <f>B53+(45*H9)</f>
        <v>0.6562479333333332</v>
      </c>
      <c r="D53" s="152">
        <v>45</v>
      </c>
      <c r="E53" s="171">
        <v>8</v>
      </c>
      <c r="F53" s="177" t="s">
        <v>41</v>
      </c>
      <c r="G53" s="178"/>
      <c r="H53" s="178"/>
      <c r="I53" s="178"/>
      <c r="J53" s="178"/>
      <c r="K53" s="178"/>
      <c r="L53" s="179"/>
    </row>
    <row r="54" spans="2:14" ht="13.5" customHeight="1" thickBot="1">
      <c r="B54" s="168"/>
      <c r="C54" s="169"/>
      <c r="D54" s="170"/>
      <c r="E54" s="172"/>
      <c r="F54" s="198"/>
      <c r="G54" s="199"/>
      <c r="H54" s="199"/>
      <c r="I54" s="199"/>
      <c r="J54" s="199"/>
      <c r="K54" s="199"/>
      <c r="L54" s="200"/>
    </row>
    <row r="55" spans="2:14" ht="13.5" customHeight="1">
      <c r="B55" s="132"/>
      <c r="C55" s="132"/>
      <c r="D55" s="133"/>
      <c r="E55" s="133"/>
      <c r="F55" s="139"/>
      <c r="G55" s="139"/>
      <c r="H55" s="139"/>
      <c r="I55" s="139"/>
      <c r="J55" s="139"/>
      <c r="K55" s="139"/>
      <c r="L55" s="139"/>
    </row>
    <row r="56" spans="2:14" ht="15" thickBot="1">
      <c r="B56" s="56"/>
      <c r="C56" s="56"/>
      <c r="D56" s="56"/>
      <c r="E56" s="56"/>
      <c r="F56" s="75"/>
      <c r="G56" s="75"/>
      <c r="H56" s="75"/>
      <c r="I56" s="75"/>
      <c r="J56" s="75"/>
      <c r="K56" s="75"/>
      <c r="L56" s="75"/>
    </row>
    <row r="57" spans="2:14" ht="15" thickBot="1">
      <c r="B57" s="57" t="s">
        <v>19</v>
      </c>
      <c r="C57" s="58" t="s">
        <v>20</v>
      </c>
      <c r="D57" s="58" t="s">
        <v>21</v>
      </c>
      <c r="E57" s="58" t="s">
        <v>22</v>
      </c>
      <c r="F57" s="76" t="s">
        <v>42</v>
      </c>
      <c r="G57" s="77">
        <f>IF(I12&lt;&gt;0,G30+1,0)</f>
        <v>0</v>
      </c>
      <c r="H57" s="78"/>
      <c r="I57" s="78"/>
      <c r="J57" s="78"/>
      <c r="K57" s="78"/>
      <c r="L57" s="79"/>
      <c r="N57" s="6"/>
    </row>
    <row r="58" spans="2:14" ht="14.25">
      <c r="B58" s="163">
        <f>I$13</f>
        <v>0.33333333333333331</v>
      </c>
      <c r="C58" s="150">
        <f>B58+(45*H$9)</f>
        <v>0.36458313333333331</v>
      </c>
      <c r="D58" s="152">
        <v>45</v>
      </c>
      <c r="E58" s="162">
        <v>9</v>
      </c>
      <c r="F58" s="80" t="s">
        <v>43</v>
      </c>
      <c r="G58" s="81"/>
      <c r="H58" s="82"/>
      <c r="I58" s="82"/>
      <c r="J58" s="82"/>
      <c r="K58" s="82"/>
      <c r="L58" s="83"/>
    </row>
    <row r="59" spans="2:14" ht="14.25">
      <c r="B59" s="164"/>
      <c r="C59" s="151"/>
      <c r="D59" s="153"/>
      <c r="E59" s="162"/>
      <c r="F59" s="84" t="s">
        <v>44</v>
      </c>
      <c r="G59" s="85"/>
      <c r="H59" s="85"/>
      <c r="I59" s="85"/>
      <c r="J59" s="85"/>
      <c r="K59" s="85"/>
      <c r="L59" s="86"/>
    </row>
    <row r="60" spans="2:14" ht="14.25">
      <c r="B60" s="87">
        <f>C58</f>
        <v>0.36458313333333331</v>
      </c>
      <c r="C60" s="68">
        <f>B60+(D60*H9)</f>
        <v>0.37152753333333333</v>
      </c>
      <c r="D60" s="65">
        <f>$I$16</f>
        <v>10</v>
      </c>
      <c r="E60" s="140"/>
      <c r="F60" s="88" t="s">
        <v>27</v>
      </c>
      <c r="G60" s="89"/>
      <c r="H60" s="89"/>
      <c r="I60" s="89"/>
      <c r="J60" s="89"/>
      <c r="K60" s="89"/>
      <c r="L60" s="90"/>
    </row>
    <row r="61" spans="2:14" ht="14.25">
      <c r="B61" s="148">
        <f>C60</f>
        <v>0.37152753333333333</v>
      </c>
      <c r="C61" s="150">
        <f>B61+(45*$H$9)</f>
        <v>0.40277733333333332</v>
      </c>
      <c r="D61" s="152">
        <v>45</v>
      </c>
      <c r="E61" s="162">
        <v>10</v>
      </c>
      <c r="F61" s="75" t="s">
        <v>45</v>
      </c>
      <c r="G61" s="91"/>
      <c r="H61" s="91"/>
      <c r="I61" s="91"/>
      <c r="J61" s="91"/>
      <c r="K61" s="91"/>
      <c r="L61" s="92"/>
    </row>
    <row r="62" spans="2:14" ht="14.25">
      <c r="B62" s="149"/>
      <c r="C62" s="151"/>
      <c r="D62" s="153"/>
      <c r="E62" s="162"/>
      <c r="F62" s="75"/>
      <c r="G62" s="85"/>
      <c r="H62" s="85"/>
      <c r="I62" s="85"/>
      <c r="J62" s="85"/>
      <c r="K62" s="85"/>
      <c r="L62" s="86"/>
      <c r="N62" s="7"/>
    </row>
    <row r="63" spans="2:14" ht="14.25">
      <c r="B63" s="72">
        <f>C61</f>
        <v>0.40277733333333332</v>
      </c>
      <c r="C63" s="73">
        <f>B63+(D63*H9)</f>
        <v>0.40972173333333334</v>
      </c>
      <c r="D63" s="65">
        <f>$I$16</f>
        <v>10</v>
      </c>
      <c r="E63" s="74"/>
      <c r="F63" s="174" t="s">
        <v>27</v>
      </c>
      <c r="G63" s="175"/>
      <c r="H63" s="175"/>
      <c r="I63" s="175"/>
      <c r="J63" s="175"/>
      <c r="K63" s="175"/>
      <c r="L63" s="176"/>
      <c r="N63" s="8"/>
    </row>
    <row r="64" spans="2:14" ht="14.25">
      <c r="B64" s="148">
        <f>C63</f>
        <v>0.40972173333333334</v>
      </c>
      <c r="C64" s="150">
        <f>B64+(45*H$9)</f>
        <v>0.44097153333333333</v>
      </c>
      <c r="D64" s="152">
        <v>45</v>
      </c>
      <c r="E64" s="162">
        <v>11</v>
      </c>
      <c r="F64" s="93" t="s">
        <v>46</v>
      </c>
      <c r="G64" s="94"/>
      <c r="H64" s="94"/>
      <c r="I64" s="94"/>
      <c r="J64" s="94"/>
      <c r="K64" s="94"/>
      <c r="L64" s="95"/>
      <c r="N64" s="8"/>
    </row>
    <row r="65" spans="2:14" ht="14.25">
      <c r="B65" s="149"/>
      <c r="C65" s="151"/>
      <c r="D65" s="153"/>
      <c r="E65" s="162"/>
      <c r="F65" s="96" t="s">
        <v>47</v>
      </c>
      <c r="G65" s="85"/>
      <c r="H65" s="85"/>
      <c r="I65" s="85"/>
      <c r="J65" s="85"/>
      <c r="K65" s="85"/>
      <c r="L65" s="86"/>
      <c r="N65" s="6"/>
    </row>
    <row r="66" spans="2:14" ht="14.25">
      <c r="B66" s="67">
        <f>C64</f>
        <v>0.44097153333333333</v>
      </c>
      <c r="C66" s="68">
        <f>B66+(D66*H9)</f>
        <v>0.44791593333333335</v>
      </c>
      <c r="D66" s="65">
        <f>$I$16</f>
        <v>10</v>
      </c>
      <c r="E66" s="140"/>
      <c r="F66" s="97" t="s">
        <v>27</v>
      </c>
      <c r="G66" s="89"/>
      <c r="H66" s="89"/>
      <c r="I66" s="89"/>
      <c r="J66" s="89"/>
      <c r="K66" s="89"/>
      <c r="L66" s="90"/>
      <c r="N66" s="6"/>
    </row>
    <row r="67" spans="2:14" ht="14.25">
      <c r="B67" s="148">
        <f>C66</f>
        <v>0.44791593333333335</v>
      </c>
      <c r="C67" s="150">
        <f>B67+(45*H$9)</f>
        <v>0.47916573333333334</v>
      </c>
      <c r="D67" s="152">
        <v>45</v>
      </c>
      <c r="E67" s="162">
        <v>12</v>
      </c>
      <c r="F67" s="98" t="s">
        <v>48</v>
      </c>
      <c r="G67" s="91"/>
      <c r="H67" s="91"/>
      <c r="I67" s="91"/>
      <c r="J67" s="91"/>
      <c r="K67" s="91"/>
      <c r="L67" s="92"/>
      <c r="N67" s="6"/>
    </row>
    <row r="68" spans="2:14" ht="14.25">
      <c r="B68" s="149"/>
      <c r="C68" s="151"/>
      <c r="D68" s="153"/>
      <c r="E68" s="162"/>
      <c r="F68" s="96" t="s">
        <v>49</v>
      </c>
      <c r="G68" s="85"/>
      <c r="H68" s="85"/>
      <c r="I68" s="85"/>
      <c r="J68" s="85"/>
      <c r="K68" s="85"/>
      <c r="L68" s="86"/>
    </row>
    <row r="69" spans="2:14" ht="14.25">
      <c r="B69" s="72">
        <f>C67</f>
        <v>0.47916573333333334</v>
      </c>
      <c r="C69" s="73">
        <f>B69+(I$15*H$9)</f>
        <v>0.49999893333333334</v>
      </c>
      <c r="D69" s="65">
        <f>$I$15</f>
        <v>30</v>
      </c>
      <c r="E69" s="74"/>
      <c r="F69" s="204" t="s">
        <v>34</v>
      </c>
      <c r="G69" s="205"/>
      <c r="H69" s="205"/>
      <c r="I69" s="205"/>
      <c r="J69" s="205"/>
      <c r="K69" s="205"/>
      <c r="L69" s="206"/>
    </row>
    <row r="70" spans="2:14" ht="14.25">
      <c r="B70" s="148">
        <f>C69</f>
        <v>0.49999893333333334</v>
      </c>
      <c r="C70" s="150">
        <f>B70+(45*H$9)</f>
        <v>0.53124873333333333</v>
      </c>
      <c r="D70" s="152">
        <v>45</v>
      </c>
      <c r="E70" s="162">
        <v>13</v>
      </c>
      <c r="F70" s="93" t="s">
        <v>50</v>
      </c>
      <c r="G70" s="94"/>
      <c r="H70" s="94"/>
      <c r="I70" s="94"/>
      <c r="J70" s="94"/>
      <c r="K70" s="94"/>
      <c r="L70" s="95"/>
    </row>
    <row r="71" spans="2:14" ht="14.25">
      <c r="B71" s="149"/>
      <c r="C71" s="151"/>
      <c r="D71" s="153"/>
      <c r="E71" s="162"/>
      <c r="F71" s="96" t="s">
        <v>51</v>
      </c>
      <c r="G71" s="85"/>
      <c r="H71" s="85"/>
      <c r="I71" s="85"/>
      <c r="J71" s="85"/>
      <c r="K71" s="85"/>
      <c r="L71" s="86"/>
    </row>
    <row r="72" spans="2:14" ht="14.25">
      <c r="B72" s="67">
        <f>C70</f>
        <v>0.53124873333333333</v>
      </c>
      <c r="C72" s="68">
        <f>B72+(D72*H9)</f>
        <v>0.5381931333333333</v>
      </c>
      <c r="D72" s="65">
        <f>$I$16</f>
        <v>10</v>
      </c>
      <c r="E72" s="140"/>
      <c r="F72" s="97" t="s">
        <v>27</v>
      </c>
      <c r="G72" s="89"/>
      <c r="H72" s="89"/>
      <c r="I72" s="89"/>
      <c r="J72" s="89"/>
      <c r="K72" s="89"/>
      <c r="L72" s="90"/>
    </row>
    <row r="73" spans="2:14" ht="14.25">
      <c r="B73" s="148">
        <f>C72</f>
        <v>0.5381931333333333</v>
      </c>
      <c r="C73" s="150">
        <f>B73+(45*H$9)</f>
        <v>0.56944293333333329</v>
      </c>
      <c r="D73" s="152">
        <v>45</v>
      </c>
      <c r="E73" s="162">
        <v>14</v>
      </c>
      <c r="F73" s="99" t="s">
        <v>52</v>
      </c>
      <c r="G73" s="100"/>
      <c r="H73" s="100"/>
      <c r="I73" s="100"/>
      <c r="J73" s="100"/>
      <c r="K73" s="100"/>
      <c r="L73" s="101"/>
    </row>
    <row r="74" spans="2:14" ht="14.25">
      <c r="B74" s="149"/>
      <c r="C74" s="151"/>
      <c r="D74" s="153"/>
      <c r="E74" s="162"/>
      <c r="F74" s="102" t="s">
        <v>53</v>
      </c>
      <c r="G74" s="103"/>
      <c r="H74" s="103"/>
      <c r="I74" s="103"/>
      <c r="J74" s="103"/>
      <c r="K74" s="103"/>
      <c r="L74" s="104"/>
    </row>
    <row r="75" spans="2:14" ht="14.25">
      <c r="B75" s="72">
        <f>C73</f>
        <v>0.56944293333333329</v>
      </c>
      <c r="C75" s="73">
        <f>B75+(D75*H9)</f>
        <v>0.57638733333333325</v>
      </c>
      <c r="D75" s="65">
        <f>$I$16</f>
        <v>10</v>
      </c>
      <c r="E75" s="74"/>
      <c r="F75" s="174" t="s">
        <v>27</v>
      </c>
      <c r="G75" s="175"/>
      <c r="H75" s="175"/>
      <c r="I75" s="175"/>
      <c r="J75" s="175"/>
      <c r="K75" s="175"/>
      <c r="L75" s="176"/>
    </row>
    <row r="76" spans="2:14" ht="14.25">
      <c r="B76" s="148">
        <f>C75</f>
        <v>0.57638733333333325</v>
      </c>
      <c r="C76" s="150">
        <f>B76+(45*H$9)</f>
        <v>0.60763713333333325</v>
      </c>
      <c r="D76" s="152">
        <v>45</v>
      </c>
      <c r="E76" s="162">
        <v>15</v>
      </c>
      <c r="F76" s="99" t="s">
        <v>54</v>
      </c>
      <c r="G76" s="105"/>
      <c r="H76" s="105"/>
      <c r="I76" s="105"/>
      <c r="J76" s="105"/>
      <c r="K76" s="105"/>
      <c r="L76" s="106"/>
    </row>
    <row r="77" spans="2:14" ht="30" customHeight="1">
      <c r="B77" s="149"/>
      <c r="C77" s="151"/>
      <c r="D77" s="153"/>
      <c r="E77" s="162"/>
      <c r="F77" s="207" t="s">
        <v>55</v>
      </c>
      <c r="G77" s="208"/>
      <c r="H77" s="208"/>
      <c r="I77" s="208"/>
      <c r="J77" s="208"/>
      <c r="K77" s="208"/>
      <c r="L77" s="209"/>
    </row>
    <row r="78" spans="2:14" ht="14.25">
      <c r="B78" s="67">
        <f>C76</f>
        <v>0.60763713333333325</v>
      </c>
      <c r="C78" s="68">
        <f>B78+(D78*H9)</f>
        <v>0.61458153333333321</v>
      </c>
      <c r="D78" s="65">
        <f>$I$16</f>
        <v>10</v>
      </c>
      <c r="E78" s="141"/>
      <c r="F78" s="88" t="s">
        <v>27</v>
      </c>
      <c r="G78" s="89"/>
      <c r="H78" s="89"/>
      <c r="I78" s="89"/>
      <c r="J78" s="89"/>
      <c r="K78" s="89"/>
      <c r="L78" s="90"/>
    </row>
    <row r="79" spans="2:14" ht="14.25">
      <c r="B79" s="148">
        <f>C78</f>
        <v>0.61458153333333321</v>
      </c>
      <c r="C79" s="150">
        <f>B79+(45*H$9)</f>
        <v>0.6458313333333332</v>
      </c>
      <c r="D79" s="152">
        <v>45</v>
      </c>
      <c r="E79" s="171">
        <v>16</v>
      </c>
      <c r="F79" s="107" t="s">
        <v>54</v>
      </c>
      <c r="G79" s="105"/>
      <c r="H79" s="105"/>
      <c r="I79" s="105"/>
      <c r="J79" s="105"/>
      <c r="K79" s="105"/>
      <c r="L79" s="106"/>
    </row>
    <row r="80" spans="2:14" ht="15" thickBot="1">
      <c r="B80" s="168"/>
      <c r="C80" s="169"/>
      <c r="D80" s="170"/>
      <c r="E80" s="172"/>
      <c r="F80" s="108" t="s">
        <v>56</v>
      </c>
      <c r="G80" s="109"/>
      <c r="H80" s="109"/>
      <c r="I80" s="109"/>
      <c r="J80" s="109"/>
      <c r="K80" s="109"/>
      <c r="L80" s="110"/>
    </row>
    <row r="81" spans="2:14" ht="14.25">
      <c r="B81" s="56"/>
      <c r="C81" s="56"/>
      <c r="D81" s="56"/>
      <c r="E81" s="56"/>
      <c r="F81" s="75"/>
      <c r="G81" s="75"/>
      <c r="H81" s="75"/>
      <c r="I81" s="75"/>
      <c r="J81" s="75"/>
      <c r="K81" s="75"/>
      <c r="L81" s="75"/>
    </row>
    <row r="82" spans="2:14" ht="15" thickBot="1">
      <c r="B82" s="56"/>
      <c r="C82" s="56"/>
      <c r="D82" s="56"/>
      <c r="E82" s="56"/>
      <c r="F82" s="75"/>
      <c r="G82" s="75"/>
      <c r="H82" s="75"/>
      <c r="I82" s="75"/>
      <c r="J82" s="75"/>
      <c r="K82" s="75"/>
      <c r="L82" s="75"/>
      <c r="N82" s="6"/>
    </row>
    <row r="83" spans="2:14" ht="15" thickBot="1">
      <c r="B83" s="57" t="s">
        <v>19</v>
      </c>
      <c r="C83" s="58" t="s">
        <v>20</v>
      </c>
      <c r="D83" s="58" t="s">
        <v>21</v>
      </c>
      <c r="E83" s="58" t="s">
        <v>22</v>
      </c>
      <c r="F83" s="76" t="s">
        <v>57</v>
      </c>
      <c r="G83" s="77">
        <f>IF(I12&lt;&gt;0,G57+1,0)</f>
        <v>0</v>
      </c>
      <c r="H83" s="78"/>
      <c r="I83" s="78"/>
      <c r="J83" s="78"/>
      <c r="K83" s="78"/>
      <c r="L83" s="79"/>
      <c r="N83" s="6"/>
    </row>
    <row r="84" spans="2:14" ht="14.25">
      <c r="B84" s="163">
        <f>I$13</f>
        <v>0.33333333333333331</v>
      </c>
      <c r="C84" s="150">
        <f>B84+(45*H$9)</f>
        <v>0.36458313333333331</v>
      </c>
      <c r="D84" s="152">
        <v>45</v>
      </c>
      <c r="E84" s="162">
        <v>17</v>
      </c>
      <c r="F84" s="93" t="s">
        <v>58</v>
      </c>
      <c r="G84" s="91"/>
      <c r="H84" s="94"/>
      <c r="I84" s="94"/>
      <c r="J84" s="94"/>
      <c r="K84" s="94"/>
      <c r="L84" s="95"/>
    </row>
    <row r="85" spans="2:14" ht="14.25">
      <c r="B85" s="164"/>
      <c r="C85" s="151"/>
      <c r="D85" s="153"/>
      <c r="E85" s="162"/>
      <c r="F85" s="84"/>
      <c r="G85" s="85"/>
      <c r="H85" s="85"/>
      <c r="I85" s="85"/>
      <c r="J85" s="85"/>
      <c r="K85" s="85"/>
      <c r="L85" s="86"/>
    </row>
    <row r="86" spans="2:14" ht="14.25">
      <c r="B86" s="87">
        <f>C84</f>
        <v>0.36458313333333331</v>
      </c>
      <c r="C86" s="68">
        <f>B86+(D86*H9)</f>
        <v>0.37152753333333333</v>
      </c>
      <c r="D86" s="65">
        <f>$I$16</f>
        <v>10</v>
      </c>
      <c r="E86" s="140"/>
      <c r="F86" s="88" t="s">
        <v>27</v>
      </c>
      <c r="G86" s="89"/>
      <c r="H86" s="89"/>
      <c r="I86" s="89"/>
      <c r="J86" s="89"/>
      <c r="K86" s="89"/>
      <c r="L86" s="90"/>
    </row>
    <row r="87" spans="2:14" ht="28.15" customHeight="1">
      <c r="B87" s="148">
        <f>C86</f>
        <v>0.37152753333333333</v>
      </c>
      <c r="C87" s="150">
        <f>B87+(45*$H$9)</f>
        <v>0.40277733333333332</v>
      </c>
      <c r="D87" s="152">
        <v>45</v>
      </c>
      <c r="E87" s="162">
        <v>18</v>
      </c>
      <c r="F87" s="177" t="s">
        <v>59</v>
      </c>
      <c r="G87" s="178"/>
      <c r="H87" s="178"/>
      <c r="I87" s="178"/>
      <c r="J87" s="178"/>
      <c r="K87" s="178"/>
      <c r="L87" s="179"/>
    </row>
    <row r="88" spans="2:14" ht="14.25">
      <c r="B88" s="149"/>
      <c r="C88" s="151"/>
      <c r="D88" s="153"/>
      <c r="E88" s="162"/>
      <c r="F88" s="98" t="s">
        <v>60</v>
      </c>
      <c r="G88" s="85"/>
      <c r="H88" s="85"/>
      <c r="I88" s="85"/>
      <c r="J88" s="85"/>
      <c r="K88" s="85"/>
      <c r="L88" s="86"/>
    </row>
    <row r="89" spans="2:14" ht="14.25">
      <c r="B89" s="72">
        <f>C87</f>
        <v>0.40277733333333332</v>
      </c>
      <c r="C89" s="73">
        <f>B89+(D89*H9)</f>
        <v>0.40972173333333334</v>
      </c>
      <c r="D89" s="65">
        <f>$I$16</f>
        <v>10</v>
      </c>
      <c r="E89" s="74"/>
      <c r="F89" s="174" t="s">
        <v>27</v>
      </c>
      <c r="G89" s="175"/>
      <c r="H89" s="175"/>
      <c r="I89" s="175"/>
      <c r="J89" s="175"/>
      <c r="K89" s="175"/>
      <c r="L89" s="176"/>
    </row>
    <row r="90" spans="2:14" ht="14.25">
      <c r="B90" s="148">
        <f>C89</f>
        <v>0.40972173333333334</v>
      </c>
      <c r="C90" s="150">
        <f>B90+(45*H$9)</f>
        <v>0.44097153333333333</v>
      </c>
      <c r="D90" s="152">
        <v>45</v>
      </c>
      <c r="E90" s="162">
        <v>19</v>
      </c>
      <c r="F90" s="93" t="s">
        <v>61</v>
      </c>
      <c r="G90" s="94"/>
      <c r="H90" s="94"/>
      <c r="I90" s="94"/>
      <c r="J90" s="94"/>
      <c r="K90" s="94"/>
      <c r="L90" s="95"/>
      <c r="N90" s="6"/>
    </row>
    <row r="91" spans="2:14" ht="14.25">
      <c r="B91" s="149"/>
      <c r="C91" s="151"/>
      <c r="D91" s="153"/>
      <c r="E91" s="162"/>
      <c r="F91" s="96" t="s">
        <v>62</v>
      </c>
      <c r="G91" s="85"/>
      <c r="H91" s="85"/>
      <c r="I91" s="85"/>
      <c r="J91" s="85"/>
      <c r="K91" s="85"/>
      <c r="L91" s="86"/>
      <c r="N91" s="6"/>
    </row>
    <row r="92" spans="2:14" ht="14.25">
      <c r="B92" s="67">
        <f>C90</f>
        <v>0.44097153333333333</v>
      </c>
      <c r="C92" s="68">
        <f>B92+(D92*H9)</f>
        <v>0.44791593333333335</v>
      </c>
      <c r="D92" s="65">
        <f>$I$16</f>
        <v>10</v>
      </c>
      <c r="E92" s="140"/>
      <c r="F92" s="97" t="s">
        <v>27</v>
      </c>
      <c r="G92" s="89"/>
      <c r="H92" s="89"/>
      <c r="I92" s="89"/>
      <c r="J92" s="89"/>
      <c r="K92" s="89"/>
      <c r="L92" s="90"/>
      <c r="N92" s="6"/>
    </row>
    <row r="93" spans="2:14" ht="14.25">
      <c r="B93" s="148">
        <f>C92</f>
        <v>0.44791593333333335</v>
      </c>
      <c r="C93" s="150">
        <f>B93+(45*H$9)</f>
        <v>0.47916573333333334</v>
      </c>
      <c r="D93" s="152">
        <v>45</v>
      </c>
      <c r="E93" s="162">
        <v>20</v>
      </c>
      <c r="F93" s="98"/>
      <c r="G93" s="91"/>
      <c r="H93" s="91"/>
      <c r="I93" s="91"/>
      <c r="J93" s="91"/>
      <c r="K93" s="91"/>
      <c r="L93" s="92"/>
      <c r="N93" s="6"/>
    </row>
    <row r="94" spans="2:14" ht="14.25">
      <c r="B94" s="149"/>
      <c r="C94" s="151"/>
      <c r="D94" s="153"/>
      <c r="E94" s="162"/>
      <c r="F94" s="96" t="s">
        <v>63</v>
      </c>
      <c r="G94" s="85"/>
      <c r="H94" s="85"/>
      <c r="I94" s="85"/>
      <c r="J94" s="85"/>
      <c r="K94" s="85"/>
      <c r="L94" s="86"/>
      <c r="N94" s="6"/>
    </row>
    <row r="95" spans="2:14" ht="14.25">
      <c r="B95" s="72">
        <f>C93</f>
        <v>0.47916573333333334</v>
      </c>
      <c r="C95" s="73">
        <f>B95+(I$15*H$9)</f>
        <v>0.49999893333333334</v>
      </c>
      <c r="D95" s="65">
        <f>$I$15</f>
        <v>30</v>
      </c>
      <c r="E95" s="74"/>
      <c r="F95" s="204" t="s">
        <v>34</v>
      </c>
      <c r="G95" s="205"/>
      <c r="H95" s="205"/>
      <c r="I95" s="205"/>
      <c r="J95" s="205"/>
      <c r="K95" s="205"/>
      <c r="L95" s="206"/>
      <c r="N95" s="9"/>
    </row>
    <row r="96" spans="2:14" ht="14.25">
      <c r="B96" s="148">
        <f>C95</f>
        <v>0.49999893333333334</v>
      </c>
      <c r="C96" s="150">
        <f>B96+(45*H$9)</f>
        <v>0.53124873333333333</v>
      </c>
      <c r="D96" s="152">
        <v>45</v>
      </c>
      <c r="E96" s="162">
        <v>21</v>
      </c>
      <c r="F96" s="75" t="s">
        <v>64</v>
      </c>
      <c r="G96" s="94"/>
      <c r="H96" s="94"/>
      <c r="I96" s="94"/>
      <c r="J96" s="94"/>
      <c r="K96" s="94"/>
      <c r="L96" s="95"/>
      <c r="N96" s="6"/>
    </row>
    <row r="97" spans="2:14" ht="14.25">
      <c r="B97" s="149"/>
      <c r="C97" s="151"/>
      <c r="D97" s="153"/>
      <c r="E97" s="162"/>
      <c r="F97" s="98"/>
      <c r="G97" s="91"/>
      <c r="H97" s="91"/>
      <c r="I97" s="91"/>
      <c r="J97" s="91"/>
      <c r="K97" s="91"/>
      <c r="L97" s="92"/>
      <c r="N97" s="6"/>
    </row>
    <row r="98" spans="2:14" ht="15" thickBot="1">
      <c r="B98" s="67">
        <f>C96</f>
        <v>0.53124873333333333</v>
      </c>
      <c r="C98" s="68">
        <f>B98+(D98*H9)</f>
        <v>0.5381931333333333</v>
      </c>
      <c r="D98" s="65">
        <f>$I$16</f>
        <v>10</v>
      </c>
      <c r="E98" s="140"/>
      <c r="F98" s="97" t="s">
        <v>27</v>
      </c>
      <c r="G98" s="89"/>
      <c r="H98" s="89"/>
      <c r="I98" s="89"/>
      <c r="J98" s="89"/>
      <c r="K98" s="89"/>
      <c r="L98" s="90"/>
      <c r="N98" s="6"/>
    </row>
    <row r="99" spans="2:14" ht="14.25">
      <c r="B99" s="148">
        <f>C98</f>
        <v>0.5381931333333333</v>
      </c>
      <c r="C99" s="150">
        <f>B99+(45*H$9)</f>
        <v>0.56944293333333329</v>
      </c>
      <c r="D99" s="152">
        <v>45</v>
      </c>
      <c r="E99" s="162">
        <v>22</v>
      </c>
      <c r="F99" s="111" t="s">
        <v>65</v>
      </c>
      <c r="G99" s="112" t="s">
        <v>66</v>
      </c>
      <c r="H99" s="113"/>
      <c r="I99" s="113"/>
      <c r="J99" s="113"/>
      <c r="K99" s="113"/>
      <c r="L99" s="114"/>
      <c r="N99" s="6"/>
    </row>
    <row r="100" spans="2:14" ht="14.25">
      <c r="B100" s="149"/>
      <c r="C100" s="151"/>
      <c r="D100" s="153"/>
      <c r="E100" s="162"/>
      <c r="F100" s="115" t="s">
        <v>67</v>
      </c>
      <c r="G100" s="116"/>
      <c r="H100" s="116"/>
      <c r="I100" s="116"/>
      <c r="J100" s="116"/>
      <c r="K100" s="116"/>
      <c r="L100" s="117"/>
      <c r="N100" s="6"/>
    </row>
    <row r="101" spans="2:14" ht="14.25">
      <c r="B101" s="72">
        <f>C99</f>
        <v>0.56944293333333329</v>
      </c>
      <c r="C101" s="73">
        <f>B101+(D101*H9)</f>
        <v>0.57638733333333325</v>
      </c>
      <c r="D101" s="65">
        <f>$I$16</f>
        <v>10</v>
      </c>
      <c r="E101" s="74"/>
      <c r="F101" s="165" t="s">
        <v>27</v>
      </c>
      <c r="G101" s="166"/>
      <c r="H101" s="166"/>
      <c r="I101" s="166"/>
      <c r="J101" s="166"/>
      <c r="K101" s="166"/>
      <c r="L101" s="167"/>
      <c r="N101" s="6"/>
    </row>
    <row r="102" spans="2:14" ht="14.25">
      <c r="B102" s="148">
        <f>C101</f>
        <v>0.57638733333333325</v>
      </c>
      <c r="C102" s="150">
        <f>B102+(45*H$9)</f>
        <v>0.60763713333333325</v>
      </c>
      <c r="D102" s="152">
        <v>45</v>
      </c>
      <c r="E102" s="162">
        <v>23</v>
      </c>
      <c r="F102" s="118" t="s">
        <v>68</v>
      </c>
      <c r="G102" s="119"/>
      <c r="H102" s="119"/>
      <c r="I102" s="119" t="s">
        <v>69</v>
      </c>
      <c r="J102" s="119"/>
      <c r="K102" s="119"/>
      <c r="L102" s="120"/>
    </row>
    <row r="103" spans="2:14" ht="14.25">
      <c r="B103" s="149"/>
      <c r="C103" s="151"/>
      <c r="D103" s="153"/>
      <c r="E103" s="162"/>
      <c r="F103" s="121" t="s">
        <v>70</v>
      </c>
      <c r="G103" s="122"/>
      <c r="H103" s="122" t="s">
        <v>71</v>
      </c>
      <c r="I103" s="122"/>
      <c r="J103" s="122"/>
      <c r="K103" s="122"/>
      <c r="L103" s="123"/>
    </row>
    <row r="104" spans="2:14" ht="14.25">
      <c r="B104" s="67">
        <f>C102</f>
        <v>0.60763713333333325</v>
      </c>
      <c r="C104" s="68">
        <f>B104+(D104*H9)</f>
        <v>0.61458153333333321</v>
      </c>
      <c r="D104" s="65">
        <f>$I$16</f>
        <v>10</v>
      </c>
      <c r="E104" s="141"/>
      <c r="F104" s="97" t="s">
        <v>27</v>
      </c>
      <c r="G104" s="89"/>
      <c r="H104" s="89"/>
      <c r="I104" s="89"/>
      <c r="J104" s="89"/>
      <c r="K104" s="89"/>
      <c r="L104" s="90"/>
    </row>
    <row r="105" spans="2:14" ht="14.25">
      <c r="B105" s="148">
        <f>C104</f>
        <v>0.61458153333333321</v>
      </c>
      <c r="C105" s="150">
        <f>B105+(45*H$9)</f>
        <v>0.6458313333333332</v>
      </c>
      <c r="D105" s="152">
        <v>45</v>
      </c>
      <c r="E105" s="171">
        <v>24</v>
      </c>
      <c r="F105" s="118" t="s">
        <v>72</v>
      </c>
      <c r="G105" s="119"/>
      <c r="H105" s="119"/>
      <c r="I105" s="119" t="s">
        <v>73</v>
      </c>
      <c r="J105" s="119"/>
      <c r="K105" s="119"/>
      <c r="L105" s="120"/>
    </row>
    <row r="106" spans="2:14" ht="15" thickBot="1">
      <c r="B106" s="168"/>
      <c r="C106" s="169"/>
      <c r="D106" s="170"/>
      <c r="E106" s="172"/>
      <c r="F106" s="124" t="s">
        <v>74</v>
      </c>
      <c r="G106" s="125"/>
      <c r="H106" s="125"/>
      <c r="I106" s="125"/>
      <c r="J106" s="125"/>
      <c r="K106" s="125"/>
      <c r="L106" s="126"/>
    </row>
    <row r="107" spans="2:14" ht="14.25">
      <c r="B107" s="56"/>
      <c r="C107" s="56"/>
      <c r="D107" s="56"/>
      <c r="E107" s="56"/>
      <c r="F107" s="56"/>
      <c r="G107" s="56"/>
      <c r="H107" s="56"/>
      <c r="I107" s="56"/>
      <c r="J107" s="56"/>
      <c r="K107" s="56"/>
      <c r="L107" s="56"/>
      <c r="N107" s="6"/>
    </row>
    <row r="108" spans="2:14" ht="15" thickBot="1">
      <c r="B108" s="56"/>
      <c r="C108" s="56"/>
      <c r="D108" s="56"/>
      <c r="E108" s="56"/>
      <c r="F108" s="56"/>
      <c r="G108" s="56"/>
      <c r="H108" s="56"/>
      <c r="I108" s="56"/>
      <c r="J108" s="56"/>
      <c r="K108" s="56"/>
      <c r="L108" s="56"/>
      <c r="N108" s="6"/>
    </row>
    <row r="109" spans="2:14" ht="15" thickBot="1">
      <c r="B109" s="57" t="s">
        <v>19</v>
      </c>
      <c r="C109" s="58" t="s">
        <v>20</v>
      </c>
      <c r="D109" s="58" t="s">
        <v>21</v>
      </c>
      <c r="E109" s="58" t="s">
        <v>22</v>
      </c>
      <c r="F109" s="59" t="s">
        <v>75</v>
      </c>
      <c r="G109" s="127">
        <f>IF(I12&lt;&gt;0,G83+1,0)</f>
        <v>0</v>
      </c>
      <c r="H109" s="61"/>
      <c r="I109" s="61"/>
      <c r="J109" s="61"/>
      <c r="K109" s="61"/>
      <c r="L109" s="62"/>
      <c r="N109" s="6"/>
    </row>
    <row r="110" spans="2:14" ht="14.25">
      <c r="B110" s="163">
        <f>I$13</f>
        <v>0.33333333333333331</v>
      </c>
      <c r="C110" s="150">
        <f>B110+(45*H$9)</f>
        <v>0.36458313333333331</v>
      </c>
      <c r="D110" s="152">
        <v>45</v>
      </c>
      <c r="E110" s="162">
        <v>25</v>
      </c>
      <c r="F110" s="118" t="s">
        <v>76</v>
      </c>
      <c r="G110" s="122"/>
      <c r="H110" s="119"/>
      <c r="I110" s="119"/>
      <c r="J110" s="119"/>
      <c r="K110" s="119"/>
      <c r="L110" s="120"/>
      <c r="N110" s="6"/>
    </row>
    <row r="111" spans="2:14" ht="19.149999999999999" customHeight="1">
      <c r="B111" s="164"/>
      <c r="C111" s="151"/>
      <c r="D111" s="153"/>
      <c r="E111" s="162"/>
      <c r="F111" s="121" t="s">
        <v>77</v>
      </c>
      <c r="G111" s="122"/>
      <c r="H111" s="122"/>
      <c r="I111" s="122"/>
      <c r="J111" s="122"/>
      <c r="K111" s="122"/>
      <c r="L111" s="123"/>
      <c r="N111" s="6"/>
    </row>
    <row r="112" spans="2:14" ht="15" thickBot="1">
      <c r="B112" s="72">
        <f>C110</f>
        <v>0.36458313333333331</v>
      </c>
      <c r="C112" s="73">
        <f>B112+(D112*H9)</f>
        <v>0.37152753333333333</v>
      </c>
      <c r="D112" s="65">
        <v>10</v>
      </c>
      <c r="E112" s="74"/>
      <c r="F112" s="165" t="s">
        <v>27</v>
      </c>
      <c r="G112" s="166"/>
      <c r="H112" s="166"/>
      <c r="I112" s="166"/>
      <c r="J112" s="166"/>
      <c r="K112" s="166"/>
      <c r="L112" s="167"/>
      <c r="N112" s="6"/>
    </row>
    <row r="113" spans="2:12">
      <c r="B113" s="148">
        <f>C112</f>
        <v>0.37152753333333333</v>
      </c>
      <c r="C113" s="150">
        <f>B113+(D113*H9)</f>
        <v>0.43402713333333331</v>
      </c>
      <c r="D113" s="152">
        <v>90</v>
      </c>
      <c r="E113" s="154"/>
      <c r="F113" s="156" t="s">
        <v>78</v>
      </c>
      <c r="G113" s="158" t="s">
        <v>79</v>
      </c>
      <c r="H113" s="158"/>
      <c r="I113" s="158"/>
      <c r="J113" s="158"/>
      <c r="K113" s="158"/>
      <c r="L113" s="159"/>
    </row>
    <row r="114" spans="2:12" ht="13.5" thickBot="1">
      <c r="B114" s="149"/>
      <c r="C114" s="151"/>
      <c r="D114" s="153"/>
      <c r="E114" s="155"/>
      <c r="F114" s="157"/>
      <c r="G114" s="160"/>
      <c r="H114" s="160"/>
      <c r="I114" s="160"/>
      <c r="J114" s="160"/>
      <c r="K114" s="160"/>
      <c r="L114" s="161"/>
    </row>
    <row r="115" spans="2:12" ht="18.600000000000001" customHeight="1" thickBot="1">
      <c r="B115" s="128">
        <f>C113</f>
        <v>0.43402713333333331</v>
      </c>
      <c r="C115" s="129" t="s">
        <v>80</v>
      </c>
      <c r="D115" s="130"/>
      <c r="E115" s="142"/>
      <c r="F115" s="131" t="s">
        <v>81</v>
      </c>
      <c r="G115" s="125"/>
      <c r="H115" s="125"/>
      <c r="I115" s="125"/>
      <c r="J115" s="125"/>
      <c r="K115" s="125"/>
      <c r="L115" s="126"/>
    </row>
  </sheetData>
  <sheetProtection algorithmName="SHA-512" hashValue="rjhvDEu/l1ZMAd6qN4P5ykLFqRG1rALQXolCGFF+OXZoW9gb9CqThEafHdH2ujmHwxCnyvcDRueBpmAc3CS/Ew==" saltValue="suN8JOTWpqmjXmUypnABhA==" spinCount="100000" sheet="1" objects="1" scenarios="1"/>
  <mergeCells count="153">
    <mergeCell ref="B16:H16"/>
    <mergeCell ref="B15:H15"/>
    <mergeCell ref="B26:F26"/>
    <mergeCell ref="B21:F21"/>
    <mergeCell ref="F31:L31"/>
    <mergeCell ref="F36:L36"/>
    <mergeCell ref="F32:L32"/>
    <mergeCell ref="F33:L33"/>
    <mergeCell ref="F35:L35"/>
    <mergeCell ref="G26:L26"/>
    <mergeCell ref="G21:J21"/>
    <mergeCell ref="G18:J18"/>
    <mergeCell ref="F95:L95"/>
    <mergeCell ref="F47:L47"/>
    <mergeCell ref="F48:L48"/>
    <mergeCell ref="F49:L49"/>
    <mergeCell ref="F63:L63"/>
    <mergeCell ref="F69:L69"/>
    <mergeCell ref="F75:L75"/>
    <mergeCell ref="F51:L51"/>
    <mergeCell ref="F53:L53"/>
    <mergeCell ref="F77:L77"/>
    <mergeCell ref="F87:L87"/>
    <mergeCell ref="B93:B94"/>
    <mergeCell ref="C93:C94"/>
    <mergeCell ref="D93:D94"/>
    <mergeCell ref="E93:E94"/>
    <mergeCell ref="B87:B88"/>
    <mergeCell ref="C87:C88"/>
    <mergeCell ref="D87:D88"/>
    <mergeCell ref="E87:E88"/>
    <mergeCell ref="B90:B91"/>
    <mergeCell ref="C90:C91"/>
    <mergeCell ref="D90:D91"/>
    <mergeCell ref="E90:E91"/>
    <mergeCell ref="E76:E77"/>
    <mergeCell ref="E64:E65"/>
    <mergeCell ref="B79:B80"/>
    <mergeCell ref="C79:C80"/>
    <mergeCell ref="D79:D80"/>
    <mergeCell ref="E61:E62"/>
    <mergeCell ref="B47:B48"/>
    <mergeCell ref="C47:C48"/>
    <mergeCell ref="C64:C65"/>
    <mergeCell ref="D64:D65"/>
    <mergeCell ref="F37:L37"/>
    <mergeCell ref="F38:L38"/>
    <mergeCell ref="F39:L39"/>
    <mergeCell ref="G17:J17"/>
    <mergeCell ref="G19:J19"/>
    <mergeCell ref="B67:B68"/>
    <mergeCell ref="C67:C68"/>
    <mergeCell ref="D67:D68"/>
    <mergeCell ref="E67:E68"/>
    <mergeCell ref="K17:L25"/>
    <mergeCell ref="E44:E45"/>
    <mergeCell ref="F54:L54"/>
    <mergeCell ref="F45:L45"/>
    <mergeCell ref="F41:L41"/>
    <mergeCell ref="F42:L42"/>
    <mergeCell ref="F43:L43"/>
    <mergeCell ref="F44:L44"/>
    <mergeCell ref="D99:D100"/>
    <mergeCell ref="E99:E100"/>
    <mergeCell ref="B64:B65"/>
    <mergeCell ref="C99:C100"/>
    <mergeCell ref="B12:H12"/>
    <mergeCell ref="B13:H13"/>
    <mergeCell ref="B58:B59"/>
    <mergeCell ref="C58:C59"/>
    <mergeCell ref="D58:D59"/>
    <mergeCell ref="E58:E59"/>
    <mergeCell ref="E47:E48"/>
    <mergeCell ref="E50:E51"/>
    <mergeCell ref="E53:E54"/>
    <mergeCell ref="E41:E42"/>
    <mergeCell ref="G20:J20"/>
    <mergeCell ref="G22:J22"/>
    <mergeCell ref="G23:J23"/>
    <mergeCell ref="G24:J24"/>
    <mergeCell ref="G25:J25"/>
    <mergeCell ref="C44:C45"/>
    <mergeCell ref="B44:B45"/>
    <mergeCell ref="B14:H14"/>
    <mergeCell ref="E32:E33"/>
    <mergeCell ref="E35:E36"/>
    <mergeCell ref="B96:B97"/>
    <mergeCell ref="C96:C97"/>
    <mergeCell ref="D96:D97"/>
    <mergeCell ref="E96:E97"/>
    <mergeCell ref="D53:D54"/>
    <mergeCell ref="B70:B71"/>
    <mergeCell ref="C70:C71"/>
    <mergeCell ref="D70:D71"/>
    <mergeCell ref="E70:E71"/>
    <mergeCell ref="B61:B62"/>
    <mergeCell ref="C61:C62"/>
    <mergeCell ref="D61:D62"/>
    <mergeCell ref="E79:E80"/>
    <mergeCell ref="B84:B85"/>
    <mergeCell ref="C84:C85"/>
    <mergeCell ref="D84:D85"/>
    <mergeCell ref="E84:E85"/>
    <mergeCell ref="B73:B74"/>
    <mergeCell ref="C73:C74"/>
    <mergeCell ref="D73:D74"/>
    <mergeCell ref="E73:E74"/>
    <mergeCell ref="B76:B77"/>
    <mergeCell ref="C76:C77"/>
    <mergeCell ref="D76:D77"/>
    <mergeCell ref="F101:L101"/>
    <mergeCell ref="D32:D33"/>
    <mergeCell ref="D35:D36"/>
    <mergeCell ref="B50:B51"/>
    <mergeCell ref="C50:C51"/>
    <mergeCell ref="B53:B54"/>
    <mergeCell ref="C53:C54"/>
    <mergeCell ref="B32:B33"/>
    <mergeCell ref="C32:C33"/>
    <mergeCell ref="D50:D51"/>
    <mergeCell ref="D44:D45"/>
    <mergeCell ref="E38:E39"/>
    <mergeCell ref="B35:B36"/>
    <mergeCell ref="C35:C36"/>
    <mergeCell ref="B38:B39"/>
    <mergeCell ref="C38:C39"/>
    <mergeCell ref="B41:B42"/>
    <mergeCell ref="D38:D39"/>
    <mergeCell ref="D41:D42"/>
    <mergeCell ref="D47:D48"/>
    <mergeCell ref="C41:C42"/>
    <mergeCell ref="F89:L89"/>
    <mergeCell ref="F50:L50"/>
    <mergeCell ref="B99:B100"/>
    <mergeCell ref="B113:B114"/>
    <mergeCell ref="C113:C114"/>
    <mergeCell ref="D113:D114"/>
    <mergeCell ref="E113:E114"/>
    <mergeCell ref="F113:F114"/>
    <mergeCell ref="G113:L114"/>
    <mergeCell ref="B102:B103"/>
    <mergeCell ref="C102:C103"/>
    <mergeCell ref="D102:D103"/>
    <mergeCell ref="E102:E103"/>
    <mergeCell ref="B110:B111"/>
    <mergeCell ref="C110:C111"/>
    <mergeCell ref="D110:D111"/>
    <mergeCell ref="E110:E111"/>
    <mergeCell ref="F112:L112"/>
    <mergeCell ref="B105:B106"/>
    <mergeCell ref="C105:C106"/>
    <mergeCell ref="D105:D106"/>
    <mergeCell ref="E105:E106"/>
  </mergeCells>
  <phoneticPr fontId="0" type="noConversion"/>
  <pageMargins left="0.59055118110236227" right="1.1339999999999999" top="0.6692913385826772" bottom="0.55118110236220474" header="0.31496062992125984" footer="0"/>
  <pageSetup paperSize="9" scale="69" fitToHeight="0" orientation="portrait" horizontalDpi="4294967293" verticalDpi="300" r:id="rId1"/>
  <headerFooter>
    <oddHeader>&amp;L&amp;G&amp;C&amp;G&amp;R&amp;"Arial,Fed"&amp;12 &amp;KFF00002022</oddHeader>
    <oddFooter>&amp;LLektionsplanen er godkendt af:&amp;C&amp;G</oddFooter>
  </headerFooter>
  <rowBreaks count="1" manualBreakCount="1">
    <brk id="54"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showZeros="0" workbookViewId="0">
      <selection activeCell="B28" sqref="B28"/>
    </sheetView>
  </sheetViews>
  <sheetFormatPr defaultColWidth="9.140625" defaultRowHeight="12.75"/>
  <cols>
    <col min="1" max="1" width="31" style="13" customWidth="1"/>
    <col min="2" max="7" width="14.42578125" style="13" customWidth="1"/>
    <col min="8" max="8" width="5.7109375" style="13" customWidth="1"/>
    <col min="9" max="9" width="6" style="13" customWidth="1"/>
    <col min="10" max="16384" width="9.140625" style="13"/>
  </cols>
  <sheetData>
    <row r="1" spans="1:8" ht="15.75">
      <c r="A1" s="10" t="s">
        <v>82</v>
      </c>
      <c r="B1" s="11"/>
      <c r="C1" s="11"/>
      <c r="D1" s="12" t="s">
        <v>83</v>
      </c>
      <c r="E1" s="11"/>
      <c r="F1" s="11"/>
    </row>
    <row r="2" spans="1:8" ht="15.75">
      <c r="B2" s="14"/>
      <c r="C2" s="14"/>
      <c r="D2" s="14"/>
      <c r="E2" s="14"/>
      <c r="F2" s="14"/>
    </row>
    <row r="3" spans="1:8" ht="15.75">
      <c r="A3" s="15" t="s">
        <v>84</v>
      </c>
      <c r="B3" s="16"/>
      <c r="C3" s="16"/>
      <c r="D3" s="16"/>
      <c r="E3" s="16"/>
      <c r="F3" s="17"/>
      <c r="G3" s="17"/>
      <c r="H3" s="17"/>
    </row>
    <row r="4" spans="1:8" ht="15.75">
      <c r="A4" s="10" t="s">
        <v>85</v>
      </c>
      <c r="B4" s="14"/>
      <c r="C4" s="18"/>
      <c r="D4" s="19"/>
      <c r="E4" s="20"/>
    </row>
    <row r="5" spans="1:8" ht="15.75">
      <c r="A5" s="21"/>
      <c r="B5" s="14"/>
      <c r="C5" s="18"/>
      <c r="D5" s="19"/>
      <c r="E5" s="20"/>
    </row>
    <row r="6" spans="1:8" ht="15.75">
      <c r="A6" s="21" t="s">
        <v>86</v>
      </c>
      <c r="B6" s="14"/>
      <c r="C6" s="18"/>
      <c r="D6" s="19"/>
      <c r="E6" s="20"/>
    </row>
    <row r="7" spans="1:8" ht="15.75">
      <c r="B7" s="14"/>
      <c r="C7" s="18"/>
      <c r="D7" s="19"/>
      <c r="E7" s="20"/>
    </row>
    <row r="8" spans="1:8">
      <c r="A8" s="15" t="s">
        <v>87</v>
      </c>
      <c r="B8" s="22"/>
    </row>
    <row r="9" spans="1:8">
      <c r="A9" s="23" t="s">
        <v>88</v>
      </c>
      <c r="B9" s="223">
        <f>Lektionsoversigt!G19</f>
        <v>0</v>
      </c>
      <c r="C9" s="223"/>
      <c r="D9" s="223"/>
      <c r="E9" s="223"/>
      <c r="F9" s="223"/>
      <c r="G9" s="223"/>
    </row>
    <row r="10" spans="1:8">
      <c r="A10" s="31" t="s">
        <v>89</v>
      </c>
      <c r="B10" s="223">
        <f>Lektionsoversigt!G20</f>
        <v>0</v>
      </c>
      <c r="C10" s="223"/>
      <c r="D10" s="223"/>
      <c r="E10" s="223"/>
      <c r="F10" s="223"/>
      <c r="G10" s="223"/>
    </row>
    <row r="11" spans="1:8">
      <c r="A11" s="23" t="s">
        <v>90</v>
      </c>
      <c r="B11" s="223">
        <f>Lektionsoversigt!G21</f>
        <v>0</v>
      </c>
      <c r="C11" s="223"/>
      <c r="D11" s="223"/>
      <c r="E11" s="223"/>
      <c r="F11" s="223"/>
      <c r="G11" s="223"/>
    </row>
    <row r="12" spans="1:8">
      <c r="A12" s="31" t="s">
        <v>91</v>
      </c>
      <c r="B12" s="223">
        <f>Lektionsoversigt!G22</f>
        <v>0</v>
      </c>
      <c r="C12" s="223"/>
      <c r="D12" s="223"/>
      <c r="E12" s="223"/>
      <c r="F12" s="223"/>
      <c r="G12" s="223"/>
    </row>
    <row r="13" spans="1:8">
      <c r="A13" s="23" t="s">
        <v>14</v>
      </c>
      <c r="B13" s="223">
        <f>Lektionsoversigt!G23</f>
        <v>0</v>
      </c>
      <c r="C13" s="223"/>
      <c r="D13" s="223"/>
      <c r="E13" s="223"/>
      <c r="F13" s="223"/>
      <c r="G13" s="223"/>
    </row>
    <row r="14" spans="1:8">
      <c r="A14" s="23" t="s">
        <v>92</v>
      </c>
      <c r="B14" s="223">
        <f>Lektionsoversigt!G26</f>
        <v>0</v>
      </c>
      <c r="C14" s="223"/>
      <c r="D14" s="223"/>
      <c r="E14" s="223"/>
      <c r="F14" s="223"/>
      <c r="G14" s="223"/>
    </row>
    <row r="15" spans="1:8">
      <c r="A15" s="32"/>
      <c r="B15" s="33"/>
      <c r="C15" s="33"/>
      <c r="D15" s="33"/>
      <c r="E15" s="33"/>
      <c r="F15" s="33"/>
      <c r="G15" s="33"/>
    </row>
    <row r="16" spans="1:8">
      <c r="A16" s="34" t="s">
        <v>93</v>
      </c>
      <c r="B16" s="33"/>
      <c r="C16" s="33"/>
      <c r="D16" s="33"/>
      <c r="E16" s="33"/>
      <c r="F16" s="33"/>
      <c r="G16" s="33"/>
    </row>
    <row r="17" spans="1:9">
      <c r="A17" s="23" t="s">
        <v>94</v>
      </c>
      <c r="B17" s="145">
        <f>IF(Lektionsoversigt!G24&lt;&gt;0,Lektionsoversigt!G24,Lektionsoversigt!$G$20)</f>
        <v>0</v>
      </c>
      <c r="C17" s="146"/>
      <c r="D17" s="146"/>
      <c r="E17" s="146"/>
      <c r="F17" s="146"/>
      <c r="G17" s="147"/>
    </row>
    <row r="18" spans="1:9">
      <c r="A18" s="23" t="s">
        <v>95</v>
      </c>
      <c r="B18" s="145">
        <f>IF(Lektionsoversigt!G25&lt;&gt;0,Lektionsoversigt!G25,Lektionsoversigt!$G$20)</f>
        <v>0</v>
      </c>
      <c r="C18" s="146"/>
      <c r="D18" s="146"/>
      <c r="E18" s="146"/>
      <c r="F18" s="146"/>
      <c r="G18" s="147"/>
    </row>
    <row r="19" spans="1:9">
      <c r="D19" s="24"/>
    </row>
    <row r="20" spans="1:9">
      <c r="A20" s="15" t="s">
        <v>96</v>
      </c>
      <c r="B20" s="22"/>
    </row>
    <row r="21" spans="1:9">
      <c r="A21" s="225" t="s">
        <v>97</v>
      </c>
      <c r="B21" s="225"/>
      <c r="C21" s="225"/>
      <c r="D21" s="226">
        <f>Lektionsoversigt!G17</f>
        <v>0</v>
      </c>
      <c r="E21" s="227"/>
      <c r="F21" s="227"/>
      <c r="G21" s="228"/>
    </row>
    <row r="22" spans="1:9" ht="12.75" customHeight="1">
      <c r="A22" s="225" t="s">
        <v>98</v>
      </c>
      <c r="B22" s="225"/>
      <c r="C22" s="225"/>
      <c r="D22" s="229">
        <f>Lektionsoversigt!G18</f>
        <v>0</v>
      </c>
      <c r="E22" s="229"/>
      <c r="F22" s="229"/>
      <c r="G22" s="229"/>
    </row>
    <row r="23" spans="1:9">
      <c r="A23" s="225"/>
      <c r="B23" s="225"/>
      <c r="C23" s="225"/>
      <c r="D23" s="229"/>
      <c r="E23" s="229"/>
      <c r="F23" s="229"/>
      <c r="G23" s="229"/>
    </row>
    <row r="24" spans="1:9">
      <c r="D24" s="25"/>
    </row>
    <row r="25" spans="1:9">
      <c r="A25" s="15" t="s">
        <v>99</v>
      </c>
      <c r="D25" s="22"/>
    </row>
    <row r="26" spans="1:9" ht="13.5" customHeight="1">
      <c r="A26" s="23" t="s">
        <v>100</v>
      </c>
      <c r="B26" s="224">
        <f>Lektionsoversigt!G30</f>
        <v>0</v>
      </c>
      <c r="C26" s="224"/>
      <c r="D26" s="224">
        <f>Lektionsoversigt!G57</f>
        <v>0</v>
      </c>
      <c r="E26" s="224"/>
      <c r="F26" s="224">
        <f>Lektionsoversigt!G83</f>
        <v>0</v>
      </c>
      <c r="G26" s="224"/>
      <c r="H26" s="224">
        <f>Lektionsoversigt!G109</f>
        <v>0</v>
      </c>
      <c r="I26" s="224"/>
    </row>
    <row r="27" spans="1:9" ht="13.5" customHeight="1">
      <c r="A27" s="23" t="s">
        <v>101</v>
      </c>
      <c r="B27" s="26">
        <f>Lektionsoversigt!B31</f>
        <v>0.33333333333333331</v>
      </c>
      <c r="C27" s="26">
        <f>Lektionsoversigt!C53</f>
        <v>0.6562479333333332</v>
      </c>
      <c r="D27" s="26">
        <f>Lektionsoversigt!B58</f>
        <v>0.33333333333333331</v>
      </c>
      <c r="E27" s="26">
        <f>Lektionsoversigt!C79</f>
        <v>0.6458313333333332</v>
      </c>
      <c r="F27" s="26">
        <f>Lektionsoversigt!B84</f>
        <v>0.33333333333333331</v>
      </c>
      <c r="G27" s="26">
        <f>Lektionsoversigt!C105</f>
        <v>0.6458313333333332</v>
      </c>
      <c r="H27" s="27">
        <f>Lektionsoversigt!B110</f>
        <v>0.33333333333333331</v>
      </c>
      <c r="I27" s="27">
        <f>Lektionsoversigt!C110</f>
        <v>0.36458313333333331</v>
      </c>
    </row>
    <row r="29" spans="1:9">
      <c r="A29" s="28" t="s">
        <v>102</v>
      </c>
      <c r="B29" s="29"/>
    </row>
    <row r="30" spans="1:9">
      <c r="A30" s="23" t="s">
        <v>103</v>
      </c>
      <c r="B30" s="143">
        <f>Lektionsoversigt!G109</f>
        <v>0</v>
      </c>
      <c r="C30" s="30"/>
      <c r="D30" s="30"/>
      <c r="E30" s="30"/>
    </row>
    <row r="31" spans="1:9">
      <c r="A31" s="23" t="s">
        <v>104</v>
      </c>
      <c r="B31" s="26">
        <f>Lektionsoversigt!B113</f>
        <v>0.37152753333333333</v>
      </c>
      <c r="C31" s="20"/>
      <c r="D31" s="20"/>
      <c r="E31" s="20"/>
    </row>
    <row r="32" spans="1:9">
      <c r="A32" s="144" t="s">
        <v>105</v>
      </c>
      <c r="B32" s="26">
        <f>Lektionsoversigt!C113</f>
        <v>0.43402713333333331</v>
      </c>
      <c r="C32" s="20"/>
      <c r="D32" s="20"/>
      <c r="E32" s="20"/>
    </row>
  </sheetData>
  <sheetProtection algorithmName="SHA-512" hashValue="Vgq1OkFXCsiFcExXtpF57xYe/pgoCdX040Z7aBlsNSKNUzT5T1JfaA/MaJWkVVimPVIN6dVJ3pFf5OGT+sXgXg==" saltValue="kTwL9Ecjjs43zsgHMfmHQg==" spinCount="100000" sheet="1" objects="1" scenarios="1"/>
  <mergeCells count="14">
    <mergeCell ref="H26:I26"/>
    <mergeCell ref="A21:C21"/>
    <mergeCell ref="D21:G21"/>
    <mergeCell ref="A22:C23"/>
    <mergeCell ref="D22:G23"/>
    <mergeCell ref="B26:C26"/>
    <mergeCell ref="D26:E26"/>
    <mergeCell ref="F26:G26"/>
    <mergeCell ref="B9:G9"/>
    <mergeCell ref="B10:G10"/>
    <mergeCell ref="B11:G11"/>
    <mergeCell ref="B14:G14"/>
    <mergeCell ref="B13:G13"/>
    <mergeCell ref="B12:G12"/>
  </mergeCells>
  <hyperlinks>
    <hyperlink ref="D1" r:id="rId1" xr:uid="{00000000-0004-0000-0100-000000000000}"/>
  </hyperlinks>
  <pageMargins left="0.74803149606299213" right="0.74803149606299213" top="0.98425196850393704" bottom="0.98425196850393704" header="0" footer="0"/>
  <pageSetup paperSize="9"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483aed-b211-47cc-b03a-9249bcb5c634">
      <Terms xmlns="http://schemas.microsoft.com/office/infopath/2007/PartnerControls"/>
    </lcf76f155ced4ddcb4097134ff3c332f>
    <TaxCatchAll xmlns="a0a8d17b-00fa-4268-ad10-91c3790811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9406A-82C3-446F-B17A-CC103603EA99}">
  <ds:schemaRefs>
    <ds:schemaRef ds:uri="http://schemas.microsoft.com/office/2006/metadata/properties"/>
    <ds:schemaRef ds:uri="http://schemas.microsoft.com/office/infopath/2007/PartnerControls"/>
    <ds:schemaRef ds:uri="ba483aed-b211-47cc-b03a-9249bcb5c634"/>
    <ds:schemaRef ds:uri="a0a8d17b-00fa-4268-ad10-91c379081185"/>
  </ds:schemaRefs>
</ds:datastoreItem>
</file>

<file path=customXml/itemProps2.xml><?xml version="1.0" encoding="utf-8"?>
<ds:datastoreItem xmlns:ds="http://schemas.openxmlformats.org/officeDocument/2006/customXml" ds:itemID="{CD457A8E-CBDE-4D19-A23B-EC45469B7E97}">
  <ds:schemaRefs>
    <ds:schemaRef ds:uri="http://schemas.microsoft.com/sharepoint/v3/contenttype/forms"/>
  </ds:schemaRefs>
</ds:datastoreItem>
</file>

<file path=customXml/itemProps3.xml><?xml version="1.0" encoding="utf-8"?>
<ds:datastoreItem xmlns:ds="http://schemas.openxmlformats.org/officeDocument/2006/customXml" ds:itemID="{1BFB694D-3937-4CC3-B535-9B3ED02880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483aed-b211-47cc-b03a-9249bcb5c634"/>
    <ds:schemaRef ds:uri="a0a8d17b-00fa-4268-ad10-91c379081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Manager/>
  <Company>Transporterhvervets UddannelsRåd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 + klasse 1</dc:title>
  <dc:subject>ADR-uddannelserne, under TUR</dc:subject>
  <dc:creator>sep</dc:creator>
  <cp:keywords/>
  <dc:description/>
  <cp:lastModifiedBy>Kamma Aziza Strube-Weber</cp:lastModifiedBy>
  <cp:revision/>
  <dcterms:created xsi:type="dcterms:W3CDTF">2003-12-18T09:10:24Z</dcterms:created>
  <dcterms:modified xsi:type="dcterms:W3CDTF">2025-01-21T13:59:49Z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0x010100782C579FA7422F43AFFE04C4681F687F</vt:lpwstr>
  </property>
</Properties>
</file>