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ttps://turdk.sharepoint.com/sites/Revision-af-tur.dk/Delte dokumenter/ADR/"/>
    </mc:Choice>
  </mc:AlternateContent>
  <xr:revisionPtr revIDLastSave="0" documentId="8_{70CDEAF5-5408-4582-A660-6CDC1978E482}" xr6:coauthVersionLast="47" xr6:coauthVersionMax="47" xr10:uidLastSave="{00000000-0000-0000-0000-000000000000}"/>
  <bookViews>
    <workbookView xWindow="-120" yWindow="-120" windowWidth="29040" windowHeight="15720" xr2:uid="{00000000-000D-0000-FFFF-FFFF00000000}"/>
  </bookViews>
  <sheets>
    <sheet name="Lektionsoversigt" sheetId="1" r:id="rId1"/>
    <sheet name="Anmeldelse NY"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6" l="1"/>
  <c r="D21" i="6"/>
  <c r="B18" i="6"/>
  <c r="B17" i="6"/>
  <c r="B14" i="6"/>
  <c r="B10" i="6"/>
  <c r="B11" i="6"/>
  <c r="B12" i="6"/>
  <c r="B13" i="6"/>
  <c r="B9" i="6"/>
  <c r="D123" i="1" l="1"/>
  <c r="D117" i="1"/>
  <c r="D114" i="1"/>
  <c r="D111" i="1"/>
  <c r="D103" i="1"/>
  <c r="D100" i="1"/>
  <c r="D97" i="1"/>
  <c r="D91" i="1"/>
  <c r="D88" i="1"/>
  <c r="D85" i="1"/>
  <c r="D77" i="1"/>
  <c r="D74" i="1"/>
  <c r="D71" i="1"/>
  <c r="D65" i="1"/>
  <c r="D62" i="1"/>
  <c r="D59" i="1"/>
  <c r="D51" i="1"/>
  <c r="D48" i="1"/>
  <c r="D45" i="1"/>
  <c r="D39" i="1"/>
  <c r="D36" i="1"/>
  <c r="D33" i="1"/>
  <c r="B109" i="1" l="1"/>
  <c r="H26" i="6" s="1"/>
  <c r="D120" i="1"/>
  <c r="F10" i="1"/>
  <c r="B57" i="1"/>
  <c r="G29" i="1"/>
  <c r="B83" i="1"/>
  <c r="D94" i="1"/>
  <c r="D68" i="1"/>
  <c r="G9" i="1"/>
  <c r="C30" i="1" s="1"/>
  <c r="B31" i="1" s="1"/>
  <c r="C31" i="1" s="1"/>
  <c r="B30" i="1"/>
  <c r="B26" i="6" s="1"/>
  <c r="D42" i="1"/>
  <c r="D30" i="1"/>
  <c r="C109" i="1" l="1"/>
  <c r="B111" i="1" s="1"/>
  <c r="C111" i="1" s="1"/>
  <c r="B112" i="1" s="1"/>
  <c r="C112" i="1" s="1"/>
  <c r="B114" i="1" s="1"/>
  <c r="C114" i="1" s="1"/>
  <c r="B115" i="1" s="1"/>
  <c r="C115" i="1" s="1"/>
  <c r="B33" i="1"/>
  <c r="C33" i="1" s="1"/>
  <c r="B34" i="1" s="1"/>
  <c r="C34" i="1" s="1"/>
  <c r="B36" i="1" s="1"/>
  <c r="C36" i="1" s="1"/>
  <c r="B37" i="1" s="1"/>
  <c r="C37" i="1" s="1"/>
  <c r="C83" i="1"/>
  <c r="F26" i="6"/>
  <c r="G56" i="1"/>
  <c r="G10" i="1" s="1"/>
  <c r="B25" i="6"/>
  <c r="C57" i="1"/>
  <c r="D26" i="6"/>
  <c r="B117" i="1" l="1"/>
  <c r="C117" i="1" s="1"/>
  <c r="B118" i="1" s="1"/>
  <c r="C118" i="1" s="1"/>
  <c r="B120" i="1" s="1"/>
  <c r="C120" i="1" s="1"/>
  <c r="B121" i="1" s="1"/>
  <c r="C121" i="1" s="1"/>
  <c r="B39" i="1"/>
  <c r="C39" i="1" s="1"/>
  <c r="B40" i="1" s="1"/>
  <c r="C40" i="1" s="1"/>
  <c r="B42" i="1" s="1"/>
  <c r="C42" i="1" s="1"/>
  <c r="B43" i="1" s="1"/>
  <c r="C43" i="1" s="1"/>
  <c r="B85" i="1"/>
  <c r="C85" i="1" s="1"/>
  <c r="B86" i="1" s="1"/>
  <c r="C86" i="1" s="1"/>
  <c r="B88" i="1" s="1"/>
  <c r="C88" i="1" s="1"/>
  <c r="B89" i="1" s="1"/>
  <c r="C89" i="1" s="1"/>
  <c r="B59" i="1"/>
  <c r="C59" i="1" s="1"/>
  <c r="B60" i="1" s="1"/>
  <c r="C60" i="1" s="1"/>
  <c r="B62" i="1" s="1"/>
  <c r="C62" i="1" s="1"/>
  <c r="B63" i="1" s="1"/>
  <c r="C63" i="1" s="1"/>
  <c r="G82" i="1"/>
  <c r="H10" i="1" s="1"/>
  <c r="D25" i="6"/>
  <c r="B45" i="1" l="1"/>
  <c r="C45" i="1" s="1"/>
  <c r="B46" i="1" s="1"/>
  <c r="C46" i="1" s="1"/>
  <c r="B48" i="1" s="1"/>
  <c r="C48" i="1" s="1"/>
  <c r="B49" i="1" s="1"/>
  <c r="C49" i="1" s="1"/>
  <c r="B65" i="1"/>
  <c r="C65" i="1" s="1"/>
  <c r="B66" i="1" s="1"/>
  <c r="C66" i="1" s="1"/>
  <c r="B68" i="1" s="1"/>
  <c r="C68" i="1" s="1"/>
  <c r="B69" i="1" s="1"/>
  <c r="C69" i="1" s="1"/>
  <c r="B91" i="1"/>
  <c r="C91" i="1" s="1"/>
  <c r="B92" i="1" s="1"/>
  <c r="C92" i="1" s="1"/>
  <c r="B94" i="1" s="1"/>
  <c r="C94" i="1" s="1"/>
  <c r="B95" i="1" s="1"/>
  <c r="C95" i="1" s="1"/>
  <c r="B123" i="1"/>
  <c r="C123" i="1" s="1"/>
  <c r="B124" i="1" s="1"/>
  <c r="B30" i="6" s="1"/>
  <c r="I26" i="6"/>
  <c r="G108" i="1"/>
  <c r="F25" i="6"/>
  <c r="C124" i="1"/>
  <c r="B97" i="1" l="1"/>
  <c r="C97" i="1" s="1"/>
  <c r="B98" i="1" s="1"/>
  <c r="C98" i="1" s="1"/>
  <c r="B100" i="1" s="1"/>
  <c r="C100" i="1" s="1"/>
  <c r="B101" i="1" s="1"/>
  <c r="C101" i="1" s="1"/>
  <c r="B51" i="1"/>
  <c r="C51" i="1" s="1"/>
  <c r="B52" i="1" s="1"/>
  <c r="C52" i="1" s="1"/>
  <c r="C26" i="6" s="1"/>
  <c r="B126" i="1"/>
  <c r="B31" i="6"/>
  <c r="B71" i="1"/>
  <c r="C71" i="1" s="1"/>
  <c r="B72" i="1" s="1"/>
  <c r="C72" i="1" s="1"/>
  <c r="B74" i="1" s="1"/>
  <c r="C74" i="1" s="1"/>
  <c r="B75" i="1" s="1"/>
  <c r="C75" i="1" s="1"/>
  <c r="B29" i="6"/>
  <c r="H25" i="6"/>
  <c r="I10" i="1"/>
  <c r="B103" i="1" l="1"/>
  <c r="C103" i="1" s="1"/>
  <c r="B104" i="1" s="1"/>
  <c r="C104" i="1" s="1"/>
  <c r="G26" i="6" s="1"/>
  <c r="B77" i="1"/>
  <c r="C77" i="1" s="1"/>
  <c r="B78" i="1" s="1"/>
  <c r="C78" i="1" s="1"/>
  <c r="E2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Jørgen Gregersen</author>
    <author>Svend ny</author>
  </authors>
  <commentList>
    <comment ref="F24" authorId="0" shapeId="0" xr:uid="{00000000-0006-0000-0000-000001000000}">
      <text>
        <r>
          <rPr>
            <b/>
            <sz val="9"/>
            <color indexed="81"/>
            <rFont val="Tahoma"/>
            <family val="2"/>
          </rPr>
          <t>Udfyldes KUN hvis undervisningen afholdes på anden adresse, end den ovenfor udfyldte "kursusudbyder adresse"</t>
        </r>
        <r>
          <rPr>
            <sz val="9"/>
            <color indexed="81"/>
            <rFont val="Tahoma"/>
            <family val="2"/>
          </rPr>
          <t xml:space="preserve">
</t>
        </r>
      </text>
    </comment>
    <comment ref="F25" authorId="0" shapeId="0" xr:uid="{00000000-0006-0000-0000-000002000000}">
      <text>
        <r>
          <rPr>
            <b/>
            <sz val="9"/>
            <color indexed="81"/>
            <rFont val="Tahoma"/>
            <family val="2"/>
          </rPr>
          <t>Udfyldes KUN hvis eksamen afholdes på anden adresse, end den ovenfor udfyldte "kursusudbyder adresse"</t>
        </r>
        <r>
          <rPr>
            <sz val="9"/>
            <color indexed="81"/>
            <rFont val="Tahoma"/>
            <family val="2"/>
          </rPr>
          <t xml:space="preserve">
</t>
        </r>
      </text>
    </comment>
    <comment ref="B26" authorId="1" shapeId="0" xr:uid="{00000000-0006-0000-0000-000003000000}">
      <text>
        <r>
          <rPr>
            <b/>
            <sz val="9"/>
            <color indexed="81"/>
            <rFont val="Tahoma"/>
            <family val="2"/>
          </rPr>
          <t xml:space="preserve">Særlig info:
Kunne være, hvis adgang til undervisning eller eksamen kræver særlige foranstaltninger eller lignende. (Eksempelvis: Ringe til portner, tlf. xx xx xx xx). Anmærkning overføres aut. til Anmeldelse/Bestillings-ark. </t>
        </r>
        <r>
          <rPr>
            <sz val="9"/>
            <color indexed="81"/>
            <rFont val="Tahoma"/>
            <family val="2"/>
          </rPr>
          <t xml:space="preserve">
</t>
        </r>
      </text>
    </comment>
  </commentList>
</comments>
</file>

<file path=xl/sharedStrings.xml><?xml version="1.0" encoding="utf-8"?>
<sst xmlns="http://schemas.openxmlformats.org/spreadsheetml/2006/main" count="152" uniqueCount="113">
  <si>
    <t xml:space="preserve">kursusstart </t>
  </si>
  <si>
    <t>(dd-mm-åå)</t>
  </si>
  <si>
    <t>mødetidspunkt</t>
  </si>
  <si>
    <t>(tt:mm)</t>
  </si>
  <si>
    <t>nødvendig tid ved opstart, før egentlig undervisning første dag</t>
  </si>
  <si>
    <t>antal minutter</t>
  </si>
  <si>
    <t>varighed af middagspause (anbefalet 30 minutter)</t>
  </si>
  <si>
    <t>varighed af pauser efter hver lektion (anbefalet 10 min)</t>
  </si>
  <si>
    <t>Instruktør(er): Teoretiske lektioner</t>
  </si>
  <si>
    <t>Instruktør(er): Praktiske lektioner</t>
  </si>
  <si>
    <t>Kursusudbyder (navn)</t>
  </si>
  <si>
    <t>Kursusudbyder (adresse)</t>
  </si>
  <si>
    <t>Postnr. og by:</t>
  </si>
  <si>
    <t>Kursusudbyders CVR-nr.</t>
  </si>
  <si>
    <t>Tlf. til eventuel kontakt vedr. tilsyn:</t>
  </si>
  <si>
    <t>Undervisningen afholdes (adr.):</t>
  </si>
  <si>
    <t>Eksamen afholdes (adr.hvis anden):</t>
  </si>
  <si>
    <t>Evt. særlig info til BRS:</t>
  </si>
  <si>
    <t>Antal kursister:</t>
  </si>
  <si>
    <t>fra</t>
  </si>
  <si>
    <t>til</t>
  </si>
  <si>
    <t>min</t>
  </si>
  <si>
    <t>lekt.</t>
  </si>
  <si>
    <t>Dag 1</t>
  </si>
  <si>
    <t>Velkomst og opstart.</t>
  </si>
  <si>
    <t>Introduktion til håndbog: Vejtransport af Farligt gods</t>
  </si>
  <si>
    <t>De almindelige bestemmelser vedrørende transport af farligt gods</t>
  </si>
  <si>
    <t>Pause</t>
  </si>
  <si>
    <t>Andre transportformer, og særlige regler herfor</t>
  </si>
  <si>
    <t>Multimodal transport</t>
  </si>
  <si>
    <t>De vigtigste faretyper</t>
  </si>
  <si>
    <t>Klassificering, emballagegrupper, UN-numre og faresedler (miljø-mærke)</t>
  </si>
  <si>
    <t xml:space="preserve">Emballagekrav, godkendelsesmærkning af emballage </t>
  </si>
  <si>
    <t>Afmærkning af kolli. Faresedler og påskrifter (+ retningspile)</t>
  </si>
  <si>
    <t xml:space="preserve">Middag </t>
  </si>
  <si>
    <t>Transportdokumenter, skriftlige anvisninger, containerpakkeattester</t>
  </si>
  <si>
    <t>Angivelser i transportdokumenter</t>
  </si>
  <si>
    <t>Kontrol af overensstemmelse mellem kolliafmærkning og transportdokumenter</t>
  </si>
  <si>
    <t>Regler for sammenlæsning – også gældende (fødevarer/foderstoffer) - i samme køretøj.</t>
  </si>
  <si>
    <t>Regler/sikkerhedsforanstaltninger ved håndtering, og i forbindelse med af- og pålæsning</t>
  </si>
  <si>
    <t xml:space="preserve">Fareskilte og faresedler (køretøj, veksellad, container). Ansvar, eget og andres </t>
  </si>
  <si>
    <t xml:space="preserve"> Opsamling og repetition. </t>
  </si>
  <si>
    <t>Dag 2</t>
  </si>
  <si>
    <t>Transport under frimængde</t>
  </si>
  <si>
    <t xml:space="preserve">Transport som: Begrænsede og undtagne mængder </t>
  </si>
  <si>
    <t>Generelle og særlige uddannelseskrav</t>
  </si>
  <si>
    <t>Hvad føreren bør og ikke bør gøre under transport af farligt gods</t>
  </si>
  <si>
    <t>Bevisthed om sikring</t>
  </si>
  <si>
    <t>Lastsikring (surring/stuvning)</t>
  </si>
  <si>
    <t>Hensigtsmæssige forebyg. og sikkerhedsmæssige foranstaltninger, for forskellige faretyper.</t>
  </si>
  <si>
    <t>Indsats efter ulykke (1.-hjælp, beskyttelsesudstyr, skr. anvisninger mv.)</t>
  </si>
  <si>
    <t>Trafiksikkerhed, - tunnelsikkerhed, bevidst om sikkerhed - Oplæg til praktisk øvelse</t>
  </si>
  <si>
    <r>
      <t>Praktisk øvelse</t>
    </r>
    <r>
      <rPr>
        <sz val="11"/>
        <rFont val="Tahoma"/>
        <family val="2"/>
      </rPr>
      <t xml:space="preserve"> grundlæggende viden om brug af:</t>
    </r>
  </si>
  <si>
    <t>Køretøjets udstyr/brandslukningsudstyr, personligt værneudstyr,</t>
  </si>
  <si>
    <t>Praktisk øvelse, fortsat</t>
  </si>
  <si>
    <t>Uheldsøvelse (gen. forholdsregler for chaufføren, evt. særlige forholdsregler, brand, førstehjælp)</t>
  </si>
  <si>
    <t>Afrunding og evaluering af praktisk øvelse</t>
  </si>
  <si>
    <t>Dag 3</t>
  </si>
  <si>
    <t>Opsamling/repetition fra dag 2</t>
  </si>
  <si>
    <t>Regler for miljøbeskyttelse, farligt affald - (kommunekemi, deklaration, - eksport, ledsagedokument)</t>
  </si>
  <si>
    <t>Sikringsbestemmelser (kapitel 1.10)</t>
  </si>
  <si>
    <t>Tunnelrestriktioner og tvangsruter</t>
  </si>
  <si>
    <t>Regler for begrænsninger i transporteret mængde i visse klasser</t>
  </si>
  <si>
    <t>Formål med og betjening af teknisk udstyr på køretøjer. (eks. køleanlæg)</t>
  </si>
  <si>
    <t>Opsamling og eventuel repetition</t>
  </si>
  <si>
    <t xml:space="preserve">Klasse 1 </t>
  </si>
  <si>
    <t>Klassens særlige opbygning med underklasser og forenelighedsgrupper</t>
  </si>
  <si>
    <t>Særlige risici i forbindelse med eksplosive og pyrotekniske stoffer og genstande</t>
  </si>
  <si>
    <t>Særlige angivelser i transportdokumenter.</t>
  </si>
  <si>
    <t>Kolliafmærkning, faresedler og påskrifter</t>
  </si>
  <si>
    <t>Regler for sammenlæsning.</t>
  </si>
  <si>
    <t>Krav om køretøjsgodkendelser, ADR-godkendelsesattester</t>
  </si>
  <si>
    <t>Typer af køretøjer, EXII og EXIII.</t>
  </si>
  <si>
    <t>Begrænsninger i transporteret mængde.</t>
  </si>
  <si>
    <t>Regler for afmærkning af køretøjer. Faresedler og orange fareskilte</t>
  </si>
  <si>
    <t>Dag 4</t>
  </si>
  <si>
    <t>Særlige regler, vedr. transport, af- og pålæsning, rygningsforbud, opsyn m.m.</t>
  </si>
  <si>
    <t>Opsamling og repetition vedrørende klasse 1</t>
  </si>
  <si>
    <t>Klasse 7</t>
  </si>
  <si>
    <t>Strålingstyper. Særlige farer i forbindelse med ioniserende stråling</t>
  </si>
  <si>
    <t>Klassens særlige opbygning, undtagelseskolli og andre kollityper</t>
  </si>
  <si>
    <t>Særlige krav vedrørende emballering, håndtering, sammenlæsning og stuvning af radioaktive stoffer</t>
  </si>
  <si>
    <t>Afmærkning af køretøjer, orange skilte og faresedler</t>
  </si>
  <si>
    <t>Særlige forholdsregler, der skal tages i tilfælde af en ulykke, der involverer radioaktive stoffer</t>
  </si>
  <si>
    <t>Pause og klargøring til eksamen</t>
  </si>
  <si>
    <t>Eksamen</t>
  </si>
  <si>
    <t>(kombineret eksamen, dækkende grund, klasse 1 og klasse 7)</t>
  </si>
  <si>
    <t>-</t>
  </si>
  <si>
    <t>Evaluering og afslutning</t>
  </si>
  <si>
    <t>Til Beredskabsstyrelsen, Center for Forebyggelse</t>
  </si>
  <si>
    <t>BRS-KTP-BFO-BFP-ADR@brs.dk</t>
  </si>
  <si>
    <t>Anmeldelse af farligt gods chaufførkursus (ADR-kursus)</t>
  </si>
  <si>
    <r>
      <t xml:space="preserve">jf. pkt. 4.1 i Beredskabsstyrelsens </t>
    </r>
    <r>
      <rPr>
        <i/>
        <sz val="11"/>
        <rFont val="Calibri"/>
        <family val="2"/>
      </rPr>
      <t>Vilkår for godkendelse af farligt gods chaufførkurser</t>
    </r>
  </si>
  <si>
    <t>Anmeldelse sker af hensyn til Beredskabsstyrelsens mulighed for at føre tilsyn med kurset.</t>
  </si>
  <si>
    <t>Kursusudbyder</t>
  </si>
  <si>
    <t>Navn:</t>
  </si>
  <si>
    <t>Adresse</t>
  </si>
  <si>
    <t>Postnr. og by</t>
  </si>
  <si>
    <t>CVR-nummer</t>
  </si>
  <si>
    <t xml:space="preserve">Særlige adgangsforhold: </t>
  </si>
  <si>
    <t>Kursussted</t>
  </si>
  <si>
    <t>Undervsiningen afholdes, adresse:</t>
  </si>
  <si>
    <t>Eksamen afholdes (adr. hvis anden)</t>
  </si>
  <si>
    <t>Instruktør(er)s navn(e)</t>
  </si>
  <si>
    <t>Teori:</t>
  </si>
  <si>
    <t xml:space="preserve">Praktiske øvelser (hvis disse afholdes og med anden instruktør end ved teori): </t>
  </si>
  <si>
    <t xml:space="preserve">Tidsrummet for undervisning: </t>
  </si>
  <si>
    <t>Kursusdatoer</t>
  </si>
  <si>
    <t>Tidsrum (start/slut)</t>
  </si>
  <si>
    <t xml:space="preserve">Tidsrummet for eksamen: </t>
  </si>
  <si>
    <t>Eksamensdato</t>
  </si>
  <si>
    <t>Tid - start:</t>
  </si>
  <si>
    <t>Tid - slut: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</si>
</sst>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
  </numFmts>
  <fonts count="19" x14ac:knownFonts="1">
    <font>
      <sz val="10"/>
      <name val="Arial"/>
    </font>
    <font>
      <sz val="9"/>
      <name val="Arial"/>
      <family val="2"/>
    </font>
    <font>
      <sz val="10"/>
      <name val="Arial"/>
      <family val="2"/>
    </font>
    <font>
      <b/>
      <sz val="10"/>
      <name val="Arial"/>
      <family val="2"/>
    </font>
    <font>
      <sz val="10"/>
      <color indexed="22"/>
      <name val="Arial"/>
      <family val="2"/>
    </font>
    <font>
      <b/>
      <sz val="12"/>
      <name val="Arial"/>
      <family val="2"/>
    </font>
    <font>
      <b/>
      <sz val="9"/>
      <name val="Arial"/>
      <family val="2"/>
    </font>
    <font>
      <b/>
      <u/>
      <sz val="9"/>
      <name val="Arial"/>
      <family val="2"/>
    </font>
    <font>
      <sz val="12"/>
      <name val="Times New Roman"/>
      <family val="1"/>
    </font>
    <font>
      <u/>
      <sz val="10"/>
      <color indexed="12"/>
      <name val="Arial"/>
      <family val="2"/>
    </font>
    <font>
      <sz val="9"/>
      <color indexed="81"/>
      <name val="Tahoma"/>
      <family val="2"/>
    </font>
    <font>
      <b/>
      <sz val="9"/>
      <color indexed="81"/>
      <name val="Tahoma"/>
      <family val="2"/>
    </font>
    <font>
      <sz val="10"/>
      <name val="Tahoma"/>
      <family val="2"/>
    </font>
    <font>
      <b/>
      <sz val="10"/>
      <name val="Tahoma"/>
      <family val="2"/>
    </font>
    <font>
      <i/>
      <sz val="11"/>
      <name val="Calibri"/>
      <family val="2"/>
    </font>
    <font>
      <sz val="11"/>
      <name val="Calibri"/>
      <family val="2"/>
    </font>
    <font>
      <sz val="11"/>
      <name val="Tahoma"/>
      <family val="2"/>
    </font>
    <font>
      <b/>
      <sz val="11"/>
      <name val="Tahoma"/>
      <family val="2"/>
    </font>
    <font>
      <sz val="11"/>
      <color indexed="10"/>
      <name val="Tahoma"/>
      <family val="2"/>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rgb="FFFFFF00"/>
        <bgColor indexed="64"/>
      </patternFill>
    </fill>
    <fill>
      <patternFill patternType="solid">
        <fgColor theme="5"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2" fillId="0" borderId="0"/>
    <xf numFmtId="0" fontId="2"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cellStyleXfs>
  <cellXfs count="240">
    <xf numFmtId="0" fontId="0" fillId="0" borderId="0" xfId="0"/>
    <xf numFmtId="0" fontId="4" fillId="0" borderId="0" xfId="0" applyFont="1"/>
    <xf numFmtId="0" fontId="1" fillId="0" borderId="0" xfId="0" applyFont="1"/>
    <xf numFmtId="0" fontId="6" fillId="0" borderId="0" xfId="0" applyFont="1" applyAlignment="1">
      <alignment horizontal="left" vertical="top"/>
    </xf>
    <xf numFmtId="0" fontId="1" fillId="0" borderId="0" xfId="0" applyFont="1" applyAlignment="1">
      <alignment horizontal="left" vertical="top"/>
    </xf>
    <xf numFmtId="0" fontId="7" fillId="0" borderId="0" xfId="0" applyFont="1"/>
    <xf numFmtId="0" fontId="9" fillId="0" borderId="0" xfId="1" applyAlignment="1" applyProtection="1"/>
    <xf numFmtId="0" fontId="12" fillId="0" borderId="0" xfId="3" applyFont="1"/>
    <xf numFmtId="0" fontId="5" fillId="0" borderId="0" xfId="3" applyFont="1"/>
    <xf numFmtId="0" fontId="2" fillId="0" borderId="0" xfId="3"/>
    <xf numFmtId="0" fontId="8" fillId="0" borderId="0" xfId="3" applyFont="1"/>
    <xf numFmtId="0" fontId="13" fillId="0" borderId="0" xfId="3" applyFont="1"/>
    <xf numFmtId="0" fontId="8" fillId="0" borderId="0" xfId="3" applyFont="1" applyAlignment="1">
      <alignment horizontal="center" vertical="center"/>
    </xf>
    <xf numFmtId="0" fontId="8" fillId="0" borderId="0" xfId="3" applyFont="1" applyAlignment="1">
      <alignment horizontal="center" vertical="center" wrapText="1"/>
    </xf>
    <xf numFmtId="0" fontId="2" fillId="0" borderId="0" xfId="3" applyAlignment="1">
      <alignment horizontal="center"/>
    </xf>
    <xf numFmtId="164" fontId="2" fillId="0" borderId="0" xfId="3" applyNumberFormat="1" applyAlignment="1">
      <alignment horizontal="center"/>
    </xf>
    <xf numFmtId="20" fontId="2" fillId="0" borderId="0" xfId="3" applyNumberFormat="1" applyAlignment="1">
      <alignment horizontal="center"/>
    </xf>
    <xf numFmtId="0" fontId="15" fillId="0" borderId="0" xfId="3" applyFont="1"/>
    <xf numFmtId="0" fontId="3" fillId="0" borderId="0" xfId="3" applyFont="1"/>
    <xf numFmtId="0" fontId="12" fillId="0" borderId="1" xfId="3" applyFont="1" applyBorder="1" applyAlignment="1">
      <alignment vertical="top" wrapText="1"/>
    </xf>
    <xf numFmtId="0" fontId="3" fillId="0" borderId="0" xfId="3" applyFont="1" applyAlignment="1">
      <alignment horizontal="left"/>
    </xf>
    <xf numFmtId="20" fontId="2" fillId="0" borderId="1" xfId="3" applyNumberFormat="1" applyBorder="1" applyAlignment="1">
      <alignment horizontal="center"/>
    </xf>
    <xf numFmtId="0" fontId="13" fillId="0" borderId="1" xfId="3" applyFont="1" applyBorder="1"/>
    <xf numFmtId="0" fontId="2" fillId="0" borderId="1" xfId="3" applyBorder="1"/>
    <xf numFmtId="165" fontId="2" fillId="0" borderId="0" xfId="3" applyNumberFormat="1" applyAlignment="1">
      <alignment horizontal="center"/>
    </xf>
    <xf numFmtId="0" fontId="12" fillId="0" borderId="0" xfId="3" applyFont="1" applyAlignment="1">
      <alignment horizontal="left" vertical="top" wrapText="1"/>
    </xf>
    <xf numFmtId="0" fontId="2" fillId="0" borderId="0" xfId="3" applyAlignment="1">
      <alignment horizontal="left" vertical="center"/>
    </xf>
    <xf numFmtId="0" fontId="12" fillId="0" borderId="47" xfId="3" applyFont="1" applyBorder="1" applyAlignment="1">
      <alignment vertical="top" wrapText="1"/>
    </xf>
    <xf numFmtId="0" fontId="12" fillId="0" borderId="0" xfId="3" applyFont="1" applyAlignment="1">
      <alignment vertical="top" wrapText="1"/>
    </xf>
    <xf numFmtId="164" fontId="17" fillId="2" borderId="2" xfId="0" applyNumberFormat="1" applyFont="1" applyFill="1" applyBorder="1" applyAlignment="1" applyProtection="1">
      <alignment horizontal="center"/>
      <protection locked="0"/>
    </xf>
    <xf numFmtId="0" fontId="16" fillId="3" borderId="8" xfId="0" applyFont="1" applyFill="1" applyBorder="1"/>
    <xf numFmtId="0" fontId="16" fillId="3" borderId="9" xfId="0" applyFont="1" applyFill="1" applyBorder="1"/>
    <xf numFmtId="0" fontId="16" fillId="3" borderId="10" xfId="0" applyFont="1" applyFill="1" applyBorder="1"/>
    <xf numFmtId="20" fontId="17" fillId="2" borderId="3" xfId="0" applyNumberFormat="1" applyFont="1" applyFill="1" applyBorder="1" applyAlignment="1" applyProtection="1">
      <alignment horizontal="center"/>
      <protection locked="0"/>
    </xf>
    <xf numFmtId="0" fontId="16" fillId="3" borderId="11" xfId="0" applyFont="1" applyFill="1" applyBorder="1"/>
    <xf numFmtId="0" fontId="16" fillId="3" borderId="12" xfId="0" applyFont="1" applyFill="1" applyBorder="1"/>
    <xf numFmtId="0" fontId="16" fillId="3" borderId="13" xfId="0" applyFont="1" applyFill="1" applyBorder="1"/>
    <xf numFmtId="0" fontId="17" fillId="2" borderId="2" xfId="0" applyFont="1" applyFill="1" applyBorder="1" applyAlignment="1" applyProtection="1">
      <alignment horizontal="center"/>
      <protection locked="0"/>
    </xf>
    <xf numFmtId="0" fontId="17" fillId="2" borderId="5" xfId="0" applyFont="1" applyFill="1" applyBorder="1" applyAlignment="1" applyProtection="1">
      <alignment horizontal="center"/>
      <protection locked="0"/>
    </xf>
    <xf numFmtId="0" fontId="16" fillId="3" borderId="14" xfId="0" applyFont="1" applyFill="1" applyBorder="1"/>
    <xf numFmtId="0" fontId="16" fillId="3" borderId="27" xfId="0" applyFont="1" applyFill="1" applyBorder="1"/>
    <xf numFmtId="0" fontId="16" fillId="3" borderId="28" xfId="0" applyFont="1" applyFill="1" applyBorder="1"/>
    <xf numFmtId="0" fontId="16" fillId="3" borderId="15" xfId="3" applyFont="1" applyFill="1" applyBorder="1" applyAlignment="1">
      <alignment horizontal="left"/>
    </xf>
    <xf numFmtId="0" fontId="17" fillId="3" borderId="16" xfId="3" applyFont="1" applyFill="1" applyBorder="1" applyAlignment="1">
      <alignment horizontal="left"/>
    </xf>
    <xf numFmtId="0" fontId="17" fillId="3" borderId="16" xfId="3" applyFont="1" applyFill="1" applyBorder="1" applyAlignment="1">
      <alignment horizontal="center"/>
    </xf>
    <xf numFmtId="0" fontId="17" fillId="3" borderId="12" xfId="3" applyFont="1" applyFill="1" applyBorder="1" applyAlignment="1">
      <alignment horizontal="left"/>
    </xf>
    <xf numFmtId="0" fontId="17" fillId="3" borderId="12" xfId="3" applyFont="1" applyFill="1" applyBorder="1" applyAlignment="1">
      <alignment horizontal="center"/>
    </xf>
    <xf numFmtId="0" fontId="16" fillId="3" borderId="17" xfId="0" applyFont="1" applyFill="1" applyBorder="1" applyAlignment="1">
      <alignment horizontal="left"/>
    </xf>
    <xf numFmtId="0" fontId="16" fillId="3" borderId="6" xfId="0" applyFont="1" applyFill="1" applyBorder="1" applyAlignment="1">
      <alignment horizontal="left"/>
    </xf>
    <xf numFmtId="0" fontId="16" fillId="3" borderId="6" xfId="0" applyFont="1" applyFill="1" applyBorder="1" applyAlignment="1">
      <alignment horizontal="center"/>
    </xf>
    <xf numFmtId="0" fontId="17" fillId="2" borderId="53" xfId="0" applyFont="1" applyFill="1" applyBorder="1" applyAlignment="1" applyProtection="1">
      <alignment horizontal="center"/>
      <protection locked="0"/>
    </xf>
    <xf numFmtId="0" fontId="17" fillId="3" borderId="6" xfId="0" applyFont="1" applyFill="1" applyBorder="1" applyAlignment="1">
      <alignment horizontal="center"/>
    </xf>
    <xf numFmtId="0" fontId="16" fillId="3" borderId="6" xfId="0" applyFont="1" applyFill="1" applyBorder="1"/>
    <xf numFmtId="0" fontId="16" fillId="3" borderId="7" xfId="0" applyFont="1" applyFill="1" applyBorder="1"/>
    <xf numFmtId="0" fontId="16" fillId="0" borderId="0" xfId="0" applyFont="1"/>
    <xf numFmtId="0" fontId="16" fillId="0" borderId="18" xfId="0" applyFont="1" applyBorder="1"/>
    <xf numFmtId="0" fontId="16" fillId="0" borderId="19" xfId="0" applyFont="1" applyBorder="1"/>
    <xf numFmtId="164" fontId="17" fillId="0" borderId="20" xfId="0" applyNumberFormat="1" applyFont="1" applyBorder="1" applyAlignment="1">
      <alignment horizontal="center"/>
    </xf>
    <xf numFmtId="0" fontId="16" fillId="4" borderId="9" xfId="0" applyFont="1" applyFill="1" applyBorder="1"/>
    <xf numFmtId="0" fontId="16" fillId="4" borderId="3" xfId="0" applyFont="1" applyFill="1" applyBorder="1"/>
    <xf numFmtId="20" fontId="16" fillId="0" borderId="21" xfId="0" applyNumberFormat="1" applyFont="1" applyBorder="1"/>
    <xf numFmtId="20" fontId="16" fillId="0" borderId="22" xfId="0" applyNumberFormat="1" applyFont="1" applyBorder="1"/>
    <xf numFmtId="0" fontId="16" fillId="0" borderId="22" xfId="0" applyFont="1" applyBorder="1" applyAlignment="1">
      <alignment horizontal="center"/>
    </xf>
    <xf numFmtId="0" fontId="16" fillId="0" borderId="23" xfId="0" applyFont="1" applyBorder="1"/>
    <xf numFmtId="20" fontId="16" fillId="0" borderId="45" xfId="0" applyNumberFormat="1" applyFont="1" applyBorder="1" applyAlignment="1">
      <alignment horizontal="center" vertical="center"/>
    </xf>
    <xf numFmtId="20" fontId="16" fillId="0" borderId="31" xfId="0" applyNumberFormat="1" applyFont="1" applyBorder="1" applyAlignment="1">
      <alignment horizontal="center" vertical="center"/>
    </xf>
    <xf numFmtId="0" fontId="16" fillId="2" borderId="1" xfId="0" applyFont="1" applyFill="1" applyBorder="1" applyAlignment="1" applyProtection="1">
      <alignment horizontal="center"/>
      <protection locked="0"/>
    </xf>
    <xf numFmtId="0" fontId="16" fillId="0" borderId="37" xfId="0" applyFont="1" applyBorder="1" applyAlignment="1">
      <alignment horizontal="center" vertical="center"/>
    </xf>
    <xf numFmtId="0" fontId="16" fillId="7" borderId="47" xfId="3" applyFont="1" applyFill="1" applyBorder="1" applyAlignment="1">
      <alignment horizontal="left" vertical="top" wrapText="1"/>
    </xf>
    <xf numFmtId="0" fontId="16" fillId="7" borderId="12" xfId="3" applyFont="1" applyFill="1" applyBorder="1" applyAlignment="1">
      <alignment horizontal="left" vertical="top" wrapText="1"/>
    </xf>
    <xf numFmtId="0" fontId="16" fillId="7" borderId="13" xfId="3" applyFont="1" applyFill="1" applyBorder="1" applyAlignment="1">
      <alignment horizontal="left" vertical="top" wrapText="1"/>
    </xf>
    <xf numFmtId="20" fontId="16" fillId="0" borderId="24" xfId="0" applyNumberFormat="1" applyFont="1" applyBorder="1" applyAlignment="1">
      <alignment horizontal="center" vertical="center"/>
    </xf>
    <xf numFmtId="20" fontId="16" fillId="0" borderId="1" xfId="0" applyNumberFormat="1" applyFont="1" applyBorder="1" applyAlignment="1">
      <alignment horizontal="center" vertical="center"/>
    </xf>
    <xf numFmtId="0" fontId="16" fillId="0" borderId="1" xfId="0" applyFont="1" applyBorder="1"/>
    <xf numFmtId="0" fontId="16" fillId="0" borderId="20" xfId="0" applyFont="1" applyBorder="1"/>
    <xf numFmtId="164" fontId="17" fillId="2" borderId="4" xfId="0" applyNumberFormat="1" applyFont="1" applyFill="1" applyBorder="1" applyAlignment="1" applyProtection="1">
      <alignment horizontal="center"/>
      <protection locked="0"/>
    </xf>
    <xf numFmtId="49" fontId="16" fillId="0" borderId="26" xfId="3" applyNumberFormat="1" applyFont="1" applyBorder="1" applyAlignment="1">
      <alignment horizontal="left" vertical="top"/>
    </xf>
    <xf numFmtId="49" fontId="16" fillId="0" borderId="0" xfId="3" applyNumberFormat="1" applyFont="1" applyAlignment="1">
      <alignment horizontal="left" vertical="top"/>
    </xf>
    <xf numFmtId="49" fontId="16" fillId="0" borderId="27" xfId="3" applyNumberFormat="1" applyFont="1" applyBorder="1" applyAlignment="1">
      <alignment horizontal="left" vertical="top"/>
    </xf>
    <xf numFmtId="49" fontId="16" fillId="0" borderId="28" xfId="3" applyNumberFormat="1" applyFont="1" applyBorder="1" applyAlignment="1">
      <alignment horizontal="left" vertical="top"/>
    </xf>
    <xf numFmtId="0" fontId="16" fillId="0" borderId="32" xfId="3" applyFont="1" applyBorder="1"/>
    <xf numFmtId="0" fontId="16" fillId="0" borderId="16" xfId="3" applyFont="1" applyBorder="1" applyAlignment="1">
      <alignment horizontal="left" vertical="top"/>
    </xf>
    <xf numFmtId="0" fontId="16" fillId="0" borderId="30" xfId="3" applyFont="1" applyBorder="1" applyAlignment="1">
      <alignment horizontal="left" vertical="top"/>
    </xf>
    <xf numFmtId="20" fontId="16" fillId="0" borderId="45" xfId="0" applyNumberFormat="1" applyFont="1" applyBorder="1" applyAlignment="1" applyProtection="1">
      <alignment horizontal="center" vertical="center"/>
      <protection locked="0"/>
    </xf>
    <xf numFmtId="0" fontId="16" fillId="7" borderId="47" xfId="3" applyFont="1" applyFill="1" applyBorder="1"/>
    <xf numFmtId="0" fontId="16" fillId="7" borderId="12" xfId="3" applyFont="1" applyFill="1" applyBorder="1" applyAlignment="1">
      <alignment horizontal="left" vertical="top"/>
    </xf>
    <xf numFmtId="0" fontId="16" fillId="7" borderId="13" xfId="3" applyFont="1" applyFill="1" applyBorder="1" applyAlignment="1">
      <alignment horizontal="left" vertical="top"/>
    </xf>
    <xf numFmtId="0" fontId="16" fillId="0" borderId="0" xfId="3" applyFont="1"/>
    <xf numFmtId="0" fontId="16" fillId="0" borderId="0" xfId="3" applyFont="1" applyAlignment="1">
      <alignment horizontal="left" vertical="top"/>
    </xf>
    <xf numFmtId="0" fontId="16" fillId="0" borderId="29" xfId="3" applyFont="1" applyBorder="1" applyAlignment="1">
      <alignment horizontal="left" vertical="top"/>
    </xf>
    <xf numFmtId="0" fontId="16" fillId="0" borderId="26" xfId="3" applyFont="1" applyBorder="1" applyAlignment="1">
      <alignment horizontal="left" vertical="top"/>
    </xf>
    <xf numFmtId="0" fontId="16" fillId="0" borderId="27" xfId="3" applyFont="1" applyBorder="1" applyAlignment="1">
      <alignment horizontal="left" vertical="top"/>
    </xf>
    <xf numFmtId="0" fontId="16" fillId="0" borderId="28" xfId="3" applyFont="1" applyBorder="1" applyAlignment="1">
      <alignment horizontal="left" vertical="top"/>
    </xf>
    <xf numFmtId="0" fontId="16" fillId="0" borderId="32" xfId="3" applyFont="1" applyBorder="1" applyAlignment="1">
      <alignment horizontal="left" vertical="top"/>
    </xf>
    <xf numFmtId="0" fontId="16" fillId="7" borderId="47" xfId="3" applyFont="1" applyFill="1" applyBorder="1" applyAlignment="1">
      <alignment horizontal="left" vertical="top"/>
    </xf>
    <xf numFmtId="0" fontId="16" fillId="0" borderId="31" xfId="3" applyFont="1" applyBorder="1" applyAlignment="1">
      <alignment horizontal="left" vertical="top"/>
    </xf>
    <xf numFmtId="0" fontId="17" fillId="5" borderId="0" xfId="3" applyFont="1" applyFill="1" applyAlignment="1">
      <alignment horizontal="left" vertical="top"/>
    </xf>
    <xf numFmtId="0" fontId="16" fillId="5" borderId="0" xfId="3" applyFont="1" applyFill="1" applyAlignment="1">
      <alignment horizontal="left" vertical="top"/>
    </xf>
    <xf numFmtId="0" fontId="16" fillId="5" borderId="29" xfId="3" applyFont="1" applyFill="1" applyBorder="1" applyAlignment="1">
      <alignment horizontal="left" vertical="top"/>
    </xf>
    <xf numFmtId="0" fontId="16" fillId="5" borderId="32" xfId="3" applyFont="1" applyFill="1" applyBorder="1" applyAlignment="1">
      <alignment horizontal="left" vertical="top"/>
    </xf>
    <xf numFmtId="0" fontId="16" fillId="5" borderId="16" xfId="3" applyFont="1" applyFill="1" applyBorder="1" applyAlignment="1">
      <alignment horizontal="left" vertical="top"/>
    </xf>
    <xf numFmtId="0" fontId="16" fillId="5" borderId="30" xfId="3" applyFont="1" applyFill="1" applyBorder="1" applyAlignment="1">
      <alignment horizontal="left" vertical="top"/>
    </xf>
    <xf numFmtId="0" fontId="16" fillId="5" borderId="27" xfId="3" applyFont="1" applyFill="1" applyBorder="1" applyAlignment="1">
      <alignment horizontal="left" vertical="top"/>
    </xf>
    <xf numFmtId="0" fontId="16" fillId="5" borderId="28" xfId="3" applyFont="1" applyFill="1" applyBorder="1" applyAlignment="1">
      <alignment horizontal="left" vertical="top"/>
    </xf>
    <xf numFmtId="0" fontId="17" fillId="5" borderId="26" xfId="3" applyFont="1" applyFill="1" applyBorder="1" applyAlignment="1">
      <alignment horizontal="left" vertical="top"/>
    </xf>
    <xf numFmtId="0" fontId="16" fillId="5" borderId="33" xfId="3" applyFont="1" applyFill="1" applyBorder="1"/>
    <xf numFmtId="0" fontId="16" fillId="5" borderId="6" xfId="3" applyFont="1" applyFill="1" applyBorder="1" applyAlignment="1">
      <alignment horizontal="left" vertical="top"/>
    </xf>
    <xf numFmtId="0" fontId="16" fillId="5" borderId="7" xfId="3" applyFont="1" applyFill="1" applyBorder="1" applyAlignment="1">
      <alignment horizontal="left" vertical="top"/>
    </xf>
    <xf numFmtId="0" fontId="16" fillId="2" borderId="46" xfId="0" applyFont="1" applyFill="1" applyBorder="1" applyAlignment="1" applyProtection="1">
      <alignment horizontal="center"/>
      <protection locked="0"/>
    </xf>
    <xf numFmtId="0" fontId="17" fillId="0" borderId="20" xfId="3" applyFont="1" applyBorder="1" applyAlignment="1">
      <alignment horizontal="left" vertical="top"/>
    </xf>
    <xf numFmtId="0" fontId="16" fillId="0" borderId="9" xfId="3" applyFont="1" applyBorder="1"/>
    <xf numFmtId="0" fontId="16" fillId="0" borderId="9" xfId="3" applyFont="1" applyBorder="1" applyAlignment="1">
      <alignment horizontal="left" vertical="top"/>
    </xf>
    <xf numFmtId="0" fontId="16" fillId="0" borderId="3" xfId="3" applyFont="1" applyBorder="1" applyAlignment="1">
      <alignment horizontal="left" vertical="top"/>
    </xf>
    <xf numFmtId="0" fontId="16" fillId="0" borderId="33" xfId="3" applyFont="1" applyBorder="1" applyAlignment="1">
      <alignment horizontal="left" vertical="top"/>
    </xf>
    <xf numFmtId="0" fontId="16" fillId="0" borderId="6" xfId="3" applyFont="1" applyBorder="1" applyAlignment="1">
      <alignment horizontal="left" vertical="top"/>
    </xf>
    <xf numFmtId="0" fontId="16" fillId="0" borderId="7" xfId="3" applyFont="1" applyBorder="1" applyAlignment="1">
      <alignment horizontal="left" vertical="top"/>
    </xf>
    <xf numFmtId="20" fontId="16" fillId="0" borderId="34" xfId="0" applyNumberFormat="1" applyFont="1" applyBorder="1" applyAlignment="1">
      <alignment horizontal="center" vertical="center"/>
    </xf>
    <xf numFmtId="20" fontId="16" fillId="0" borderId="35" xfId="0" applyNumberFormat="1" applyFont="1" applyBorder="1" applyAlignment="1">
      <alignment horizontal="center" vertical="center"/>
    </xf>
    <xf numFmtId="0" fontId="16" fillId="2" borderId="35" xfId="0" applyFont="1" applyFill="1" applyBorder="1" applyAlignment="1" applyProtection="1">
      <alignment horizontal="center"/>
      <protection locked="0"/>
    </xf>
    <xf numFmtId="0" fontId="16" fillId="0" borderId="35" xfId="0" applyFont="1" applyBorder="1" applyAlignment="1">
      <alignment horizontal="center" vertical="center"/>
    </xf>
    <xf numFmtId="0" fontId="16" fillId="0" borderId="0" xfId="0" applyFont="1" applyAlignment="1">
      <alignment horizontal="left" vertical="top"/>
    </xf>
    <xf numFmtId="0" fontId="16" fillId="0" borderId="29" xfId="0" applyFont="1" applyBorder="1" applyAlignment="1">
      <alignment horizontal="left" vertical="top"/>
    </xf>
    <xf numFmtId="0" fontId="16" fillId="0" borderId="16" xfId="0" applyFont="1" applyBorder="1" applyAlignment="1">
      <alignment horizontal="left" vertical="top"/>
    </xf>
    <xf numFmtId="0" fontId="16" fillId="0" borderId="30" xfId="0" applyFont="1" applyBorder="1" applyAlignment="1">
      <alignment horizontal="left" vertical="top"/>
    </xf>
    <xf numFmtId="0" fontId="16" fillId="0" borderId="27" xfId="0" applyFont="1" applyBorder="1" applyAlignment="1">
      <alignment horizontal="left" vertical="top"/>
    </xf>
    <xf numFmtId="0" fontId="16" fillId="0" borderId="28" xfId="0" applyFont="1" applyBorder="1" applyAlignment="1">
      <alignment horizontal="left" vertical="top"/>
    </xf>
    <xf numFmtId="0" fontId="16" fillId="0" borderId="32" xfId="0" applyFont="1" applyBorder="1" applyAlignment="1">
      <alignment horizontal="left" vertical="top"/>
    </xf>
    <xf numFmtId="0" fontId="18" fillId="0" borderId="1" xfId="0" applyFont="1" applyBorder="1" applyAlignment="1">
      <alignment horizontal="center" vertical="center"/>
    </xf>
    <xf numFmtId="0" fontId="16" fillId="0" borderId="36" xfId="0" applyFont="1" applyBorder="1"/>
    <xf numFmtId="0" fontId="16" fillId="0" borderId="6" xfId="0" applyFont="1" applyBorder="1" applyAlignment="1">
      <alignment horizontal="left" vertical="top"/>
    </xf>
    <xf numFmtId="0" fontId="16" fillId="0" borderId="7" xfId="0" applyFont="1" applyBorder="1" applyAlignment="1">
      <alignment horizontal="left" vertical="top"/>
    </xf>
    <xf numFmtId="0" fontId="16" fillId="3" borderId="11" xfId="3" applyFont="1" applyFill="1" applyBorder="1" applyAlignment="1">
      <alignment horizontal="left"/>
    </xf>
    <xf numFmtId="0" fontId="16" fillId="0" borderId="1" xfId="0" applyFont="1" applyBorder="1" applyAlignment="1">
      <alignment horizontal="center" vertical="center"/>
    </xf>
    <xf numFmtId="0" fontId="16" fillId="0" borderId="46" xfId="0" applyFont="1" applyBorder="1" applyAlignment="1">
      <alignment horizontal="center" vertical="center"/>
    </xf>
    <xf numFmtId="0" fontId="16" fillId="0" borderId="39" xfId="0" applyFont="1" applyBorder="1" applyAlignment="1">
      <alignment horizontal="center" vertical="center"/>
    </xf>
    <xf numFmtId="0" fontId="16" fillId="0" borderId="47" xfId="0" applyFont="1" applyBorder="1" applyAlignment="1">
      <alignment horizontal="center" vertical="center"/>
    </xf>
    <xf numFmtId="0" fontId="16" fillId="0" borderId="25" xfId="0" applyFont="1" applyBorder="1" applyAlignment="1">
      <alignment horizontal="center" vertical="center"/>
    </xf>
    <xf numFmtId="0" fontId="16" fillId="0" borderId="44" xfId="0" applyFont="1" applyBorder="1" applyAlignment="1">
      <alignment horizontal="center" vertical="center"/>
    </xf>
    <xf numFmtId="20" fontId="16" fillId="0" borderId="44" xfId="0" applyNumberFormat="1" applyFont="1" applyBorder="1" applyAlignment="1">
      <alignment horizontal="center" vertical="center"/>
    </xf>
    <xf numFmtId="165" fontId="2" fillId="0" borderId="1" xfId="3" applyNumberFormat="1" applyBorder="1" applyAlignment="1">
      <alignment horizontal="center"/>
    </xf>
    <xf numFmtId="0" fontId="12" fillId="0" borderId="1" xfId="3" applyFont="1" applyBorder="1" applyAlignment="1">
      <alignment horizontal="left" vertical="top" wrapText="1"/>
    </xf>
    <xf numFmtId="0" fontId="16" fillId="3" borderId="24" xfId="6" applyFont="1" applyFill="1" applyBorder="1" applyAlignment="1">
      <alignment horizontal="left"/>
    </xf>
    <xf numFmtId="0" fontId="16" fillId="3" borderId="1" xfId="6" applyFont="1" applyFill="1" applyBorder="1" applyAlignment="1">
      <alignment horizontal="left"/>
    </xf>
    <xf numFmtId="0" fontId="16" fillId="3" borderId="46" xfId="6" applyFont="1" applyFill="1" applyBorder="1" applyAlignment="1">
      <alignment horizontal="left"/>
    </xf>
    <xf numFmtId="0" fontId="16" fillId="3" borderId="52" xfId="6" applyFont="1" applyFill="1" applyBorder="1" applyAlignment="1">
      <alignment horizontal="left"/>
    </xf>
    <xf numFmtId="0" fontId="16" fillId="3" borderId="41" xfId="6" applyFont="1" applyFill="1" applyBorder="1" applyAlignment="1">
      <alignment horizontal="left"/>
    </xf>
    <xf numFmtId="0" fontId="16" fillId="3" borderId="58" xfId="3" applyFont="1" applyFill="1" applyBorder="1" applyAlignment="1">
      <alignment horizontal="left"/>
    </xf>
    <xf numFmtId="0" fontId="16" fillId="3" borderId="56" xfId="3" applyFont="1" applyFill="1" applyBorder="1" applyAlignment="1">
      <alignment horizontal="left"/>
    </xf>
    <xf numFmtId="0" fontId="16" fillId="3" borderId="11" xfId="3" applyFont="1" applyFill="1" applyBorder="1" applyAlignment="1">
      <alignment horizontal="left"/>
    </xf>
    <xf numFmtId="0" fontId="16" fillId="3" borderId="12" xfId="3" applyFont="1" applyFill="1" applyBorder="1" applyAlignment="1">
      <alignment horizontal="left"/>
    </xf>
    <xf numFmtId="0" fontId="16" fillId="3" borderId="13" xfId="3" applyFont="1" applyFill="1" applyBorder="1" applyAlignment="1">
      <alignment horizontal="left"/>
    </xf>
    <xf numFmtId="0" fontId="17" fillId="3" borderId="54" xfId="0" applyFont="1" applyFill="1" applyBorder="1" applyAlignment="1">
      <alignment horizontal="center"/>
    </xf>
    <xf numFmtId="0" fontId="17" fillId="3" borderId="3" xfId="0" applyFont="1" applyFill="1" applyBorder="1" applyAlignment="1">
      <alignment horizontal="center"/>
    </xf>
    <xf numFmtId="0" fontId="17" fillId="3" borderId="42" xfId="0" applyFont="1" applyFill="1" applyBorder="1" applyAlignment="1">
      <alignment horizontal="center"/>
    </xf>
    <xf numFmtId="0" fontId="17" fillId="3" borderId="29" xfId="0" applyFont="1" applyFill="1" applyBorder="1" applyAlignment="1">
      <alignment horizontal="center"/>
    </xf>
    <xf numFmtId="0" fontId="17" fillId="3" borderId="17" xfId="0" applyFont="1" applyFill="1" applyBorder="1" applyAlignment="1">
      <alignment horizontal="center"/>
    </xf>
    <xf numFmtId="0" fontId="17" fillId="3" borderId="7" xfId="0" applyFont="1" applyFill="1" applyBorder="1" applyAlignment="1">
      <alignment horizontal="center"/>
    </xf>
    <xf numFmtId="0" fontId="16" fillId="7" borderId="47" xfId="3" applyFont="1" applyFill="1" applyBorder="1" applyAlignment="1">
      <alignment horizontal="left" wrapText="1"/>
    </xf>
    <xf numFmtId="0" fontId="16" fillId="7" borderId="12" xfId="3" applyFont="1" applyFill="1" applyBorder="1" applyAlignment="1">
      <alignment horizontal="left" wrapText="1"/>
    </xf>
    <xf numFmtId="0" fontId="16" fillId="7" borderId="13" xfId="3" applyFont="1" applyFill="1" applyBorder="1" applyAlignment="1">
      <alignment horizontal="left" wrapText="1"/>
    </xf>
    <xf numFmtId="0" fontId="16" fillId="0" borderId="26" xfId="3" applyFont="1" applyBorder="1" applyAlignment="1">
      <alignment horizontal="left" vertical="top" wrapText="1"/>
    </xf>
    <xf numFmtId="0" fontId="16" fillId="0" borderId="27" xfId="3" applyFont="1" applyBorder="1" applyAlignment="1">
      <alignment horizontal="left" vertical="top" wrapText="1"/>
    </xf>
    <xf numFmtId="0" fontId="16" fillId="0" borderId="28" xfId="3" applyFont="1" applyBorder="1" applyAlignment="1">
      <alignment horizontal="left" vertical="top" wrapText="1"/>
    </xf>
    <xf numFmtId="0" fontId="16" fillId="0" borderId="32" xfId="3" applyFont="1" applyBorder="1" applyAlignment="1">
      <alignment horizontal="left" vertical="top" wrapText="1"/>
    </xf>
    <xf numFmtId="0" fontId="16" fillId="0" borderId="16" xfId="3" applyFont="1" applyBorder="1" applyAlignment="1">
      <alignment horizontal="left" vertical="top" wrapText="1"/>
    </xf>
    <xf numFmtId="0" fontId="16" fillId="0" borderId="30" xfId="3" applyFont="1" applyBorder="1" applyAlignment="1">
      <alignment horizontal="left" vertical="top" wrapText="1"/>
    </xf>
    <xf numFmtId="0" fontId="16" fillId="7" borderId="23" xfId="3" applyFont="1" applyFill="1" applyBorder="1" applyAlignment="1">
      <alignment horizontal="left"/>
    </xf>
    <xf numFmtId="0" fontId="16" fillId="7" borderId="55" xfId="3" applyFont="1" applyFill="1" applyBorder="1" applyAlignment="1">
      <alignment horizontal="left"/>
    </xf>
    <xf numFmtId="0" fontId="16" fillId="7" borderId="10" xfId="3" applyFont="1" applyFill="1" applyBorder="1" applyAlignment="1">
      <alignment horizontal="left"/>
    </xf>
    <xf numFmtId="0" fontId="16" fillId="0" borderId="31" xfId="3" applyFont="1" applyBorder="1" applyAlignment="1">
      <alignment horizontal="left" vertical="top" wrapText="1"/>
    </xf>
    <xf numFmtId="0" fontId="16" fillId="0" borderId="0" xfId="3" applyFont="1" applyAlignment="1">
      <alignment horizontal="left" vertical="top" wrapText="1"/>
    </xf>
    <xf numFmtId="0" fontId="16" fillId="0" borderId="29" xfId="3" applyFont="1" applyBorder="1" applyAlignment="1">
      <alignment horizontal="left" vertical="top" wrapText="1"/>
    </xf>
    <xf numFmtId="0" fontId="17" fillId="2" borderId="48" xfId="0" applyFont="1" applyFill="1" applyBorder="1" applyAlignment="1" applyProtection="1">
      <alignment horizontal="left"/>
      <protection locked="0"/>
    </xf>
    <xf numFmtId="0" fontId="17" fillId="2" borderId="49" xfId="0" applyFont="1" applyFill="1" applyBorder="1" applyAlignment="1" applyProtection="1">
      <alignment horizontal="left"/>
      <protection locked="0"/>
    </xf>
    <xf numFmtId="0" fontId="17" fillId="2" borderId="2" xfId="0" applyFont="1" applyFill="1" applyBorder="1" applyAlignment="1" applyProtection="1">
      <alignment horizontal="left"/>
      <protection locked="0"/>
    </xf>
    <xf numFmtId="0" fontId="16" fillId="0" borderId="1" xfId="0" applyFont="1" applyBorder="1" applyAlignment="1">
      <alignment horizontal="center" vertical="center"/>
    </xf>
    <xf numFmtId="0" fontId="16" fillId="0" borderId="46" xfId="0" applyFont="1" applyBorder="1" applyAlignment="1">
      <alignment horizontal="center" vertical="center"/>
    </xf>
    <xf numFmtId="0" fontId="16" fillId="0" borderId="39" xfId="0" applyFont="1" applyBorder="1" applyAlignment="1">
      <alignment horizontal="center" vertical="center"/>
    </xf>
    <xf numFmtId="20" fontId="16" fillId="0" borderId="46" xfId="0" applyNumberFormat="1" applyFont="1" applyBorder="1" applyAlignment="1">
      <alignment horizontal="center" vertical="center"/>
    </xf>
    <xf numFmtId="20" fontId="16" fillId="0" borderId="36" xfId="0" applyNumberFormat="1" applyFont="1" applyBorder="1" applyAlignment="1">
      <alignment horizontal="center" vertical="center"/>
    </xf>
    <xf numFmtId="0" fontId="16" fillId="0" borderId="36" xfId="0" applyFont="1" applyBorder="1" applyAlignment="1">
      <alignment horizontal="center" vertical="center"/>
    </xf>
    <xf numFmtId="0" fontId="16" fillId="0" borderId="47" xfId="0" applyFont="1" applyBorder="1" applyAlignment="1">
      <alignment horizontal="center" vertical="center"/>
    </xf>
    <xf numFmtId="0" fontId="16" fillId="0" borderId="25" xfId="0" applyFont="1" applyBorder="1" applyAlignment="1">
      <alignment horizontal="center" vertical="center"/>
    </xf>
    <xf numFmtId="20" fontId="16" fillId="0" borderId="39" xfId="0" applyNumberFormat="1" applyFont="1" applyBorder="1" applyAlignment="1">
      <alignment horizontal="center" vertical="center"/>
    </xf>
    <xf numFmtId="20" fontId="16" fillId="0" borderId="50" xfId="0" applyNumberFormat="1" applyFont="1" applyBorder="1" applyAlignment="1">
      <alignment horizontal="center" vertical="center"/>
    </xf>
    <xf numFmtId="20" fontId="16" fillId="0" borderId="38" xfId="0" applyNumberFormat="1" applyFont="1" applyBorder="1" applyAlignment="1">
      <alignment horizontal="center" vertical="center"/>
    </xf>
    <xf numFmtId="0" fontId="16" fillId="3" borderId="21" xfId="0" applyFont="1" applyFill="1" applyBorder="1" applyAlignment="1">
      <alignment horizontal="left"/>
    </xf>
    <xf numFmtId="0" fontId="16" fillId="3" borderId="22" xfId="0" applyFont="1" applyFill="1" applyBorder="1" applyAlignment="1">
      <alignment horizontal="left"/>
    </xf>
    <xf numFmtId="0" fontId="16" fillId="3" borderId="43" xfId="0" applyFont="1" applyFill="1" applyBorder="1" applyAlignment="1">
      <alignment horizontal="left"/>
    </xf>
    <xf numFmtId="0" fontId="16" fillId="3" borderId="24" xfId="0" applyFont="1" applyFill="1" applyBorder="1" applyAlignment="1">
      <alignment horizontal="left"/>
    </xf>
    <xf numFmtId="0" fontId="16" fillId="3" borderId="1" xfId="0" applyFont="1" applyFill="1" applyBorder="1" applyAlignment="1">
      <alignment horizontal="left"/>
    </xf>
    <xf numFmtId="0" fontId="16" fillId="3" borderId="41" xfId="0" applyFont="1" applyFill="1" applyBorder="1" applyAlignment="1">
      <alignment horizontal="left"/>
    </xf>
    <xf numFmtId="20" fontId="16" fillId="2" borderId="50" xfId="0" applyNumberFormat="1" applyFont="1" applyFill="1" applyBorder="1" applyAlignment="1" applyProtection="1">
      <alignment horizontal="center" vertical="center"/>
      <protection locked="0"/>
    </xf>
    <xf numFmtId="20" fontId="16" fillId="2" borderId="38" xfId="0" applyNumberFormat="1" applyFont="1" applyFill="1" applyBorder="1" applyAlignment="1" applyProtection="1">
      <alignment horizontal="center" vertical="center"/>
      <protection locked="0"/>
    </xf>
    <xf numFmtId="20" fontId="16" fillId="0" borderId="51" xfId="0" applyNumberFormat="1" applyFont="1" applyBorder="1" applyAlignment="1">
      <alignment horizontal="center" vertical="center"/>
    </xf>
    <xf numFmtId="0" fontId="16" fillId="0" borderId="44" xfId="0" applyFont="1" applyBorder="1" applyAlignment="1">
      <alignment horizontal="center" vertical="center"/>
    </xf>
    <xf numFmtId="0" fontId="16" fillId="8" borderId="47" xfId="3" applyFont="1" applyFill="1" applyBorder="1" applyAlignment="1">
      <alignment horizontal="left" wrapText="1"/>
    </xf>
    <xf numFmtId="0" fontId="16" fillId="8" borderId="12" xfId="3" applyFont="1" applyFill="1" applyBorder="1" applyAlignment="1">
      <alignment horizontal="left" wrapText="1"/>
    </xf>
    <xf numFmtId="0" fontId="16" fillId="8" borderId="13" xfId="3" applyFont="1" applyFill="1" applyBorder="1" applyAlignment="1">
      <alignment horizontal="left" wrapText="1"/>
    </xf>
    <xf numFmtId="20" fontId="16" fillId="0" borderId="44" xfId="0" applyNumberFormat="1" applyFont="1" applyBorder="1" applyAlignment="1">
      <alignment horizontal="center" vertical="center"/>
    </xf>
    <xf numFmtId="20" fontId="16" fillId="0" borderId="45" xfId="0" applyNumberFormat="1" applyFont="1" applyBorder="1" applyAlignment="1">
      <alignment horizontal="center" vertical="center"/>
    </xf>
    <xf numFmtId="20" fontId="16" fillId="0" borderId="18" xfId="0" applyNumberFormat="1" applyFont="1" applyBorder="1" applyAlignment="1">
      <alignment horizontal="center" vertical="center"/>
    </xf>
    <xf numFmtId="20" fontId="16" fillId="0" borderId="19" xfId="0" applyNumberFormat="1" applyFont="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20" fontId="16" fillId="2" borderId="45" xfId="0" applyNumberFormat="1" applyFont="1" applyFill="1" applyBorder="1" applyAlignment="1" applyProtection="1">
      <alignment horizontal="center" vertical="center"/>
      <protection locked="0"/>
    </xf>
    <xf numFmtId="0" fontId="16" fillId="0" borderId="52" xfId="0" applyFont="1" applyBorder="1" applyAlignment="1">
      <alignment horizontal="center" vertical="center"/>
    </xf>
    <xf numFmtId="0" fontId="16" fillId="0" borderId="40" xfId="0" applyFont="1" applyBorder="1" applyAlignment="1">
      <alignment horizontal="center" vertical="center"/>
    </xf>
    <xf numFmtId="0" fontId="17" fillId="0" borderId="5" xfId="0" applyFont="1" applyBorder="1" applyAlignment="1">
      <alignment horizontal="center" vertical="center"/>
    </xf>
    <xf numFmtId="0" fontId="17" fillId="0" borderId="53" xfId="0" applyFont="1" applyBorder="1" applyAlignment="1">
      <alignment horizontal="center" vertical="center"/>
    </xf>
    <xf numFmtId="0" fontId="16" fillId="4" borderId="14" xfId="0" applyFont="1" applyFill="1" applyBorder="1" applyAlignment="1">
      <alignment horizontal="left" vertical="center"/>
    </xf>
    <xf numFmtId="0" fontId="16" fillId="4" borderId="27" xfId="0" applyFont="1" applyFill="1" applyBorder="1" applyAlignment="1">
      <alignment horizontal="left" vertical="center"/>
    </xf>
    <xf numFmtId="0" fontId="16" fillId="4" borderId="28" xfId="0" applyFont="1" applyFill="1" applyBorder="1" applyAlignment="1">
      <alignment horizontal="left" vertical="center"/>
    </xf>
    <xf numFmtId="0" fontId="16" fillId="4" borderId="15" xfId="0" applyFont="1" applyFill="1" applyBorder="1" applyAlignment="1">
      <alignment horizontal="left" vertical="center"/>
    </xf>
    <xf numFmtId="0" fontId="16" fillId="4" borderId="16" xfId="0" applyFont="1" applyFill="1" applyBorder="1" applyAlignment="1">
      <alignment horizontal="left" vertical="center"/>
    </xf>
    <xf numFmtId="0" fontId="16" fillId="4" borderId="30" xfId="0" applyFont="1" applyFill="1" applyBorder="1" applyAlignment="1">
      <alignment horizontal="left" vertical="center"/>
    </xf>
    <xf numFmtId="0" fontId="16" fillId="6" borderId="31" xfId="0" applyFont="1" applyFill="1" applyBorder="1" applyAlignment="1">
      <alignment horizontal="left" wrapText="1"/>
    </xf>
    <xf numFmtId="0" fontId="16" fillId="6" borderId="0" xfId="0" applyFont="1" applyFill="1" applyAlignment="1">
      <alignment horizontal="left" wrapText="1"/>
    </xf>
    <xf numFmtId="0" fontId="16" fillId="6" borderId="29" xfId="0" applyFont="1" applyFill="1" applyBorder="1" applyAlignment="1">
      <alignment horizontal="left" wrapText="1"/>
    </xf>
    <xf numFmtId="0" fontId="16" fillId="6" borderId="25" xfId="3" applyFont="1" applyFill="1" applyBorder="1" applyAlignment="1">
      <alignment horizontal="left" wrapText="1"/>
    </xf>
    <xf numFmtId="0" fontId="16" fillId="6" borderId="56" xfId="3" applyFont="1" applyFill="1" applyBorder="1" applyAlignment="1">
      <alignment horizontal="left" wrapText="1"/>
    </xf>
    <xf numFmtId="0" fontId="16" fillId="6" borderId="57" xfId="3" applyFont="1" applyFill="1" applyBorder="1" applyAlignment="1">
      <alignment horizontal="left" wrapText="1"/>
    </xf>
    <xf numFmtId="0" fontId="16" fillId="6" borderId="47" xfId="3" applyFont="1" applyFill="1" applyBorder="1" applyAlignment="1">
      <alignment horizontal="left" wrapText="1"/>
    </xf>
    <xf numFmtId="0" fontId="16" fillId="6" borderId="12" xfId="3" applyFont="1" applyFill="1" applyBorder="1" applyAlignment="1">
      <alignment horizontal="left" wrapText="1"/>
    </xf>
    <xf numFmtId="0" fontId="16" fillId="6" borderId="13" xfId="3" applyFont="1" applyFill="1" applyBorder="1" applyAlignment="1">
      <alignment horizontal="left" wrapText="1"/>
    </xf>
    <xf numFmtId="0" fontId="16" fillId="6" borderId="47" xfId="0" applyFont="1" applyFill="1" applyBorder="1" applyAlignment="1">
      <alignment horizontal="left" wrapText="1"/>
    </xf>
    <xf numFmtId="0" fontId="16" fillId="6" borderId="12" xfId="0" applyFont="1" applyFill="1" applyBorder="1" applyAlignment="1">
      <alignment horizontal="left" wrapText="1"/>
    </xf>
    <xf numFmtId="0" fontId="16" fillId="6" borderId="13" xfId="0" applyFont="1" applyFill="1" applyBorder="1" applyAlignment="1">
      <alignment horizontal="left" wrapText="1"/>
    </xf>
    <xf numFmtId="0" fontId="16" fillId="0" borderId="33"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xf numFmtId="0" fontId="16" fillId="5" borderId="32" xfId="3" applyFont="1" applyFill="1" applyBorder="1" applyAlignment="1">
      <alignment horizontal="left" vertical="top" wrapText="1"/>
    </xf>
    <xf numFmtId="0" fontId="16" fillId="5" borderId="16" xfId="3" applyFont="1" applyFill="1" applyBorder="1" applyAlignment="1">
      <alignment horizontal="left" vertical="top" wrapText="1"/>
    </xf>
    <xf numFmtId="0" fontId="16" fillId="5" borderId="30" xfId="3" applyFont="1" applyFill="1" applyBorder="1" applyAlignment="1">
      <alignment horizontal="left" vertical="top" wrapText="1"/>
    </xf>
    <xf numFmtId="165" fontId="2" fillId="0" borderId="1" xfId="3" applyNumberFormat="1" applyBorder="1" applyAlignment="1">
      <alignment horizontal="center"/>
    </xf>
    <xf numFmtId="0" fontId="2" fillId="0" borderId="1" xfId="3" applyBorder="1" applyAlignment="1">
      <alignment horizontal="left"/>
    </xf>
    <xf numFmtId="0" fontId="12" fillId="0" borderId="1" xfId="3" applyFont="1" applyBorder="1" applyAlignment="1">
      <alignment horizontal="left" vertical="top" wrapText="1"/>
    </xf>
    <xf numFmtId="0" fontId="2" fillId="0" borderId="47" xfId="3" applyBorder="1" applyAlignment="1">
      <alignment horizontal="left"/>
    </xf>
    <xf numFmtId="0" fontId="2" fillId="0" borderId="12" xfId="3" applyBorder="1" applyAlignment="1">
      <alignment horizontal="left"/>
    </xf>
    <xf numFmtId="0" fontId="2" fillId="0" borderId="37" xfId="3" applyBorder="1" applyAlignment="1">
      <alignment horizontal="left"/>
    </xf>
  </cellXfs>
  <cellStyles count="7">
    <cellStyle name="Hyperlink 2" xfId="4" xr:uid="{00000000-0005-0000-0000-000000000000}"/>
    <cellStyle name="Hyperlink 2 2" xfId="5" xr:uid="{00000000-0005-0000-0000-000001000000}"/>
    <cellStyle name="Link" xfId="1" builtinId="8"/>
    <cellStyle name="Normal" xfId="0" builtinId="0"/>
    <cellStyle name="Normal 2" xfId="3" xr:uid="{00000000-0005-0000-0000-000004000000}"/>
    <cellStyle name="Normal 3" xfId="2" xr:uid="{00000000-0005-0000-0000-000005000000}"/>
    <cellStyle name="Normal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12</xdr:col>
      <xdr:colOff>0</xdr:colOff>
      <xdr:row>3</xdr:row>
      <xdr:rowOff>104775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09550" y="9525"/>
          <a:ext cx="6619875" cy="4191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Heldækkende kursus, dækkende:</a:t>
          </a:r>
        </a:p>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Grundkursus +  klasse 1 + klasse 7</a:t>
          </a:r>
        </a:p>
      </xdr:txBody>
    </xdr:sp>
    <xdr:clientData/>
  </xdr:twoCellAnchor>
  <xdr:twoCellAnchor>
    <xdr:from>
      <xdr:col>1</xdr:col>
      <xdr:colOff>0</xdr:colOff>
      <xdr:row>3</xdr:row>
      <xdr:rowOff>95250</xdr:rowOff>
    </xdr:from>
    <xdr:to>
      <xdr:col>12</xdr:col>
      <xdr:colOff>0</xdr:colOff>
      <xdr:row>8</xdr:row>
      <xdr:rowOff>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05740" y="773430"/>
          <a:ext cx="6941820" cy="7429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Vejledende faglig lektionsoversigt for heldækkende kursus: </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Rækkefølgen af de enkelte punkter kan frit tilrettelægges af instruktøren, ligesom vægtningen/tidsforbruget til de enkelte emner kan variere. Den samlede undervisningstid for hhv. grund og specialkurser må dog ikke fraviges, og de praktiske øvelsers indhold og varighed skal minimum svare til det beskrevne.</a:t>
          </a:r>
        </a:p>
      </xdr:txBody>
    </xdr:sp>
    <xdr:clientData/>
  </xdr:twoCellAnchor>
  <xdr:twoCellAnchor>
    <xdr:from>
      <xdr:col>1</xdr:col>
      <xdr:colOff>0</xdr:colOff>
      <xdr:row>8</xdr:row>
      <xdr:rowOff>0</xdr:rowOff>
    </xdr:from>
    <xdr:to>
      <xdr:col>12</xdr:col>
      <xdr:colOff>0</xdr:colOff>
      <xdr:row>10</xdr:row>
      <xdr:rowOff>228600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05740" y="1516380"/>
          <a:ext cx="6941820" cy="563880"/>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Indtast manglende oplysninger i de grønne celler - samt ret, hvor de fortrykte ikke stemmer.</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Er der helligdage e.l. i perioden, tilpasses datoerne ved de enkelte dage. Ellers dateres fortløbende.</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Skemaet forudsætter samme starttidspunkt hver dag. Alternativt tastes korrekt tidspunkt hver dag.</a:t>
          </a: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RS-KTP-BFO-BFP-ADR@brs.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126"/>
  <sheetViews>
    <sheetView showZeros="0" tabSelected="1" view="pageLayout" zoomScaleNormal="100" workbookViewId="0">
      <selection activeCell="O3" sqref="O3"/>
    </sheetView>
  </sheetViews>
  <sheetFormatPr defaultColWidth="9.140625" defaultRowHeight="12.75" x14ac:dyDescent="0.2"/>
  <cols>
    <col min="1" max="1" width="3" bestFit="1" customWidth="1"/>
    <col min="2" max="3" width="6.140625" bestFit="1" customWidth="1"/>
    <col min="4" max="4" width="4.28515625" bestFit="1" customWidth="1"/>
    <col min="5" max="5" width="4.7109375" bestFit="1" customWidth="1"/>
    <col min="6" max="6" width="13.42578125" customWidth="1"/>
    <col min="7" max="7" width="11.42578125" customWidth="1"/>
    <col min="8" max="8" width="15.28515625" customWidth="1"/>
    <col min="9" max="9" width="11.42578125" customWidth="1"/>
    <col min="10" max="10" width="12.5703125" customWidth="1"/>
    <col min="11" max="11" width="6.140625" customWidth="1"/>
    <col min="12" max="12" width="9.7109375" customWidth="1"/>
  </cols>
  <sheetData>
    <row r="2" spans="2:12" ht="27" customHeight="1" x14ac:dyDescent="0.2"/>
    <row r="3" spans="2:12" ht="38.450000000000003" customHeight="1" x14ac:dyDescent="0.2"/>
    <row r="9" spans="2:12" x14ac:dyDescent="0.2">
      <c r="G9" s="1">
        <f>I13</f>
        <v>0.33333333333333331</v>
      </c>
      <c r="H9" s="1">
        <v>6.9444000000000005E-4</v>
      </c>
    </row>
    <row r="10" spans="2:12" x14ac:dyDescent="0.2">
      <c r="F10" s="1">
        <f>I12</f>
        <v>0</v>
      </c>
      <c r="G10" s="1">
        <f>G56</f>
        <v>0</v>
      </c>
      <c r="H10" s="1">
        <f>G82</f>
        <v>0</v>
      </c>
      <c r="I10" s="1">
        <f>G108</f>
        <v>0</v>
      </c>
    </row>
    <row r="11" spans="2:12" ht="18.600000000000001" customHeight="1" thickBot="1" x14ac:dyDescent="0.25"/>
    <row r="12" spans="2:12" ht="15" thickBot="1" x14ac:dyDescent="0.25">
      <c r="B12" s="186" t="s">
        <v>0</v>
      </c>
      <c r="C12" s="187"/>
      <c r="D12" s="187"/>
      <c r="E12" s="187"/>
      <c r="F12" s="187"/>
      <c r="G12" s="187"/>
      <c r="H12" s="188"/>
      <c r="I12" s="29"/>
      <c r="J12" s="30" t="s">
        <v>1</v>
      </c>
      <c r="K12" s="31"/>
      <c r="L12" s="32"/>
    </row>
    <row r="13" spans="2:12" ht="15" thickBot="1" x14ac:dyDescent="0.25">
      <c r="B13" s="189" t="s">
        <v>2</v>
      </c>
      <c r="C13" s="190"/>
      <c r="D13" s="190"/>
      <c r="E13" s="190"/>
      <c r="F13" s="190"/>
      <c r="G13" s="190"/>
      <c r="H13" s="191"/>
      <c r="I13" s="33">
        <v>0.33333333333333331</v>
      </c>
      <c r="J13" s="34" t="s">
        <v>3</v>
      </c>
      <c r="K13" s="35"/>
      <c r="L13" s="36"/>
    </row>
    <row r="14" spans="2:12" ht="15" thickBot="1" x14ac:dyDescent="0.25">
      <c r="B14" s="189" t="s">
        <v>4</v>
      </c>
      <c r="C14" s="190"/>
      <c r="D14" s="190"/>
      <c r="E14" s="190"/>
      <c r="F14" s="190"/>
      <c r="G14" s="190"/>
      <c r="H14" s="191"/>
      <c r="I14" s="37">
        <v>15</v>
      </c>
      <c r="J14" s="34" t="s">
        <v>5</v>
      </c>
      <c r="K14" s="35"/>
      <c r="L14" s="36"/>
    </row>
    <row r="15" spans="2:12" ht="15" thickBot="1" x14ac:dyDescent="0.25">
      <c r="B15" s="141" t="s">
        <v>6</v>
      </c>
      <c r="C15" s="142"/>
      <c r="D15" s="142"/>
      <c r="E15" s="142"/>
      <c r="F15" s="142"/>
      <c r="G15" s="142"/>
      <c r="H15" s="145"/>
      <c r="I15" s="37">
        <v>30</v>
      </c>
      <c r="J15" s="34" t="s">
        <v>5</v>
      </c>
      <c r="K15" s="35"/>
      <c r="L15" s="36"/>
    </row>
    <row r="16" spans="2:12" ht="15" thickBot="1" x14ac:dyDescent="0.25">
      <c r="B16" s="141" t="s">
        <v>7</v>
      </c>
      <c r="C16" s="142"/>
      <c r="D16" s="142"/>
      <c r="E16" s="142"/>
      <c r="F16" s="142"/>
      <c r="G16" s="143"/>
      <c r="H16" s="144"/>
      <c r="I16" s="38">
        <v>10</v>
      </c>
      <c r="J16" s="39" t="s">
        <v>5</v>
      </c>
      <c r="K16" s="40"/>
      <c r="L16" s="41"/>
    </row>
    <row r="17" spans="2:12" ht="15" thickBot="1" x14ac:dyDescent="0.25">
      <c r="B17" s="42" t="s">
        <v>8</v>
      </c>
      <c r="C17" s="43"/>
      <c r="D17" s="43"/>
      <c r="E17" s="43"/>
      <c r="F17" s="44"/>
      <c r="G17" s="172"/>
      <c r="H17" s="173"/>
      <c r="I17" s="173"/>
      <c r="J17" s="174"/>
      <c r="K17" s="151"/>
      <c r="L17" s="152"/>
    </row>
    <row r="18" spans="2:12" ht="15" thickBot="1" x14ac:dyDescent="0.25">
      <c r="B18" s="42" t="s">
        <v>9</v>
      </c>
      <c r="C18" s="43"/>
      <c r="D18" s="43"/>
      <c r="E18" s="43"/>
      <c r="F18" s="44"/>
      <c r="G18" s="172"/>
      <c r="H18" s="173"/>
      <c r="I18" s="173"/>
      <c r="J18" s="174"/>
      <c r="K18" s="153"/>
      <c r="L18" s="154"/>
    </row>
    <row r="19" spans="2:12" ht="15" thickBot="1" x14ac:dyDescent="0.25">
      <c r="B19" s="42" t="s">
        <v>10</v>
      </c>
      <c r="C19" s="43"/>
      <c r="D19" s="43"/>
      <c r="E19" s="43"/>
      <c r="F19" s="44"/>
      <c r="G19" s="172"/>
      <c r="H19" s="173"/>
      <c r="I19" s="173"/>
      <c r="J19" s="174"/>
      <c r="K19" s="153"/>
      <c r="L19" s="154"/>
    </row>
    <row r="20" spans="2:12" ht="15" thickBot="1" x14ac:dyDescent="0.25">
      <c r="B20" s="131" t="s">
        <v>11</v>
      </c>
      <c r="C20" s="45"/>
      <c r="D20" s="45"/>
      <c r="E20" s="45"/>
      <c r="F20" s="46"/>
      <c r="G20" s="172"/>
      <c r="H20" s="173"/>
      <c r="I20" s="173"/>
      <c r="J20" s="174"/>
      <c r="K20" s="153"/>
      <c r="L20" s="154"/>
    </row>
    <row r="21" spans="2:12" ht="15" thickBot="1" x14ac:dyDescent="0.25">
      <c r="B21" s="148" t="s">
        <v>12</v>
      </c>
      <c r="C21" s="149"/>
      <c r="D21" s="149"/>
      <c r="E21" s="149"/>
      <c r="F21" s="150"/>
      <c r="G21" s="172"/>
      <c r="H21" s="173"/>
      <c r="I21" s="173"/>
      <c r="J21" s="174"/>
      <c r="K21" s="153"/>
      <c r="L21" s="154"/>
    </row>
    <row r="22" spans="2:12" ht="15" thickBot="1" x14ac:dyDescent="0.25">
      <c r="B22" s="131" t="s">
        <v>13</v>
      </c>
      <c r="C22" s="45"/>
      <c r="D22" s="45"/>
      <c r="E22" s="45"/>
      <c r="F22" s="46"/>
      <c r="G22" s="172"/>
      <c r="H22" s="173"/>
      <c r="I22" s="173"/>
      <c r="J22" s="174"/>
      <c r="K22" s="153"/>
      <c r="L22" s="154"/>
    </row>
    <row r="23" spans="2:12" ht="15" thickBot="1" x14ac:dyDescent="0.25">
      <c r="B23" s="131" t="s">
        <v>14</v>
      </c>
      <c r="C23" s="45"/>
      <c r="D23" s="45"/>
      <c r="E23" s="45"/>
      <c r="F23" s="46"/>
      <c r="G23" s="172"/>
      <c r="H23" s="173"/>
      <c r="I23" s="173"/>
      <c r="J23" s="174"/>
      <c r="K23" s="153"/>
      <c r="L23" s="154"/>
    </row>
    <row r="24" spans="2:12" ht="15" thickBot="1" x14ac:dyDescent="0.25">
      <c r="B24" s="131" t="s">
        <v>15</v>
      </c>
      <c r="C24" s="45"/>
      <c r="D24" s="45"/>
      <c r="E24" s="45"/>
      <c r="F24" s="46"/>
      <c r="G24" s="172"/>
      <c r="H24" s="173"/>
      <c r="I24" s="173"/>
      <c r="J24" s="174"/>
      <c r="K24" s="153"/>
      <c r="L24" s="154"/>
    </row>
    <row r="25" spans="2:12" ht="15" thickBot="1" x14ac:dyDescent="0.25">
      <c r="B25" s="42" t="s">
        <v>16</v>
      </c>
      <c r="C25" s="43"/>
      <c r="D25" s="43"/>
      <c r="E25" s="43"/>
      <c r="F25" s="44"/>
      <c r="G25" s="172"/>
      <c r="H25" s="173"/>
      <c r="I25" s="173"/>
      <c r="J25" s="174"/>
      <c r="K25" s="155"/>
      <c r="L25" s="156"/>
    </row>
    <row r="26" spans="2:12" ht="15" thickBot="1" x14ac:dyDescent="0.25">
      <c r="B26" s="146" t="s">
        <v>17</v>
      </c>
      <c r="C26" s="147"/>
      <c r="D26" s="147"/>
      <c r="E26" s="147"/>
      <c r="F26" s="147"/>
      <c r="G26" s="172"/>
      <c r="H26" s="173"/>
      <c r="I26" s="173"/>
      <c r="J26" s="173"/>
      <c r="K26" s="173"/>
      <c r="L26" s="174"/>
    </row>
    <row r="27" spans="2:12" ht="15" thickBot="1" x14ac:dyDescent="0.25">
      <c r="B27" s="47" t="s">
        <v>18</v>
      </c>
      <c r="C27" s="48"/>
      <c r="D27" s="48"/>
      <c r="E27" s="48"/>
      <c r="F27" s="49"/>
      <c r="G27" s="50"/>
      <c r="H27" s="51"/>
      <c r="I27" s="51"/>
      <c r="J27" s="51"/>
      <c r="K27" s="52"/>
      <c r="L27" s="53"/>
    </row>
    <row r="28" spans="2:12" ht="36.6" customHeight="1" thickBot="1" x14ac:dyDescent="0.25">
      <c r="B28" s="54"/>
      <c r="C28" s="54"/>
      <c r="D28" s="54"/>
      <c r="E28" s="54"/>
      <c r="F28" s="54"/>
      <c r="G28" s="54"/>
      <c r="H28" s="54"/>
      <c r="I28" s="54"/>
      <c r="J28" s="54"/>
      <c r="K28" s="54"/>
      <c r="L28" s="54"/>
    </row>
    <row r="29" spans="2:12" ht="15" thickBot="1" x14ac:dyDescent="0.25">
      <c r="B29" s="55" t="s">
        <v>19</v>
      </c>
      <c r="C29" s="56" t="s">
        <v>20</v>
      </c>
      <c r="D29" s="56" t="s">
        <v>21</v>
      </c>
      <c r="E29" s="56" t="s">
        <v>22</v>
      </c>
      <c r="F29" s="56" t="s">
        <v>23</v>
      </c>
      <c r="G29" s="57">
        <f>IF(I12&lt;&gt;" ",I12,0)</f>
        <v>0</v>
      </c>
      <c r="H29" s="58"/>
      <c r="I29" s="58"/>
      <c r="J29" s="58"/>
      <c r="K29" s="58"/>
      <c r="L29" s="59"/>
    </row>
    <row r="30" spans="2:12" ht="14.25" x14ac:dyDescent="0.2">
      <c r="B30" s="60">
        <f>I13</f>
        <v>0.33333333333333331</v>
      </c>
      <c r="C30" s="61">
        <f>G9+(H9*I14)</f>
        <v>0.34374993333333331</v>
      </c>
      <c r="D30" s="62">
        <f>I14</f>
        <v>15</v>
      </c>
      <c r="E30" s="63"/>
      <c r="F30" s="166" t="s">
        <v>24</v>
      </c>
      <c r="G30" s="167"/>
      <c r="H30" s="167"/>
      <c r="I30" s="167"/>
      <c r="J30" s="167"/>
      <c r="K30" s="167"/>
      <c r="L30" s="168"/>
    </row>
    <row r="31" spans="2:12" ht="12.75" customHeight="1" x14ac:dyDescent="0.2">
      <c r="B31" s="184">
        <f>C30</f>
        <v>0.34374993333333331</v>
      </c>
      <c r="C31" s="178">
        <f>B31+(45*H9)</f>
        <v>0.37499973333333331</v>
      </c>
      <c r="D31" s="176">
        <v>45</v>
      </c>
      <c r="E31" s="175">
        <v>1</v>
      </c>
      <c r="F31" s="160" t="s">
        <v>25</v>
      </c>
      <c r="G31" s="161"/>
      <c r="H31" s="161"/>
      <c r="I31" s="161"/>
      <c r="J31" s="161"/>
      <c r="K31" s="161"/>
      <c r="L31" s="162"/>
    </row>
    <row r="32" spans="2:12" ht="12.75" customHeight="1" x14ac:dyDescent="0.2">
      <c r="B32" s="185"/>
      <c r="C32" s="183"/>
      <c r="D32" s="195"/>
      <c r="E32" s="175"/>
      <c r="F32" s="163" t="s">
        <v>26</v>
      </c>
      <c r="G32" s="164"/>
      <c r="H32" s="164"/>
      <c r="I32" s="164"/>
      <c r="J32" s="164"/>
      <c r="K32" s="164"/>
      <c r="L32" s="165"/>
    </row>
    <row r="33" spans="2:12" ht="12.75" customHeight="1" x14ac:dyDescent="0.2">
      <c r="B33" s="64">
        <f>C31</f>
        <v>0.37499973333333331</v>
      </c>
      <c r="C33" s="65">
        <f>B33+(D33*H9)</f>
        <v>0.38194413333333332</v>
      </c>
      <c r="D33" s="66">
        <f>$I$16</f>
        <v>10</v>
      </c>
      <c r="E33" s="67"/>
      <c r="F33" s="68" t="s">
        <v>27</v>
      </c>
      <c r="G33" s="69"/>
      <c r="H33" s="69"/>
      <c r="I33" s="69"/>
      <c r="J33" s="69"/>
      <c r="K33" s="69"/>
      <c r="L33" s="70"/>
    </row>
    <row r="34" spans="2:12" ht="12.75" customHeight="1" x14ac:dyDescent="0.2">
      <c r="B34" s="184">
        <f>C33</f>
        <v>0.38194413333333332</v>
      </c>
      <c r="C34" s="178">
        <f>B34+(45*$H$9)</f>
        <v>0.41319393333333332</v>
      </c>
      <c r="D34" s="195">
        <v>45</v>
      </c>
      <c r="E34" s="175">
        <v>2</v>
      </c>
      <c r="F34" s="169" t="s">
        <v>28</v>
      </c>
      <c r="G34" s="170"/>
      <c r="H34" s="170"/>
      <c r="I34" s="170"/>
      <c r="J34" s="170"/>
      <c r="K34" s="170"/>
      <c r="L34" s="171"/>
    </row>
    <row r="35" spans="2:12" ht="12.75" customHeight="1" x14ac:dyDescent="0.2">
      <c r="B35" s="185"/>
      <c r="C35" s="183"/>
      <c r="D35" s="177"/>
      <c r="E35" s="175"/>
      <c r="F35" s="163" t="s">
        <v>29</v>
      </c>
      <c r="G35" s="164"/>
      <c r="H35" s="164"/>
      <c r="I35" s="164"/>
      <c r="J35" s="164"/>
      <c r="K35" s="164"/>
      <c r="L35" s="165"/>
    </row>
    <row r="36" spans="2:12" ht="14.25" x14ac:dyDescent="0.2">
      <c r="B36" s="71">
        <f>C34</f>
        <v>0.41319393333333332</v>
      </c>
      <c r="C36" s="72">
        <f>B36+(I16*H9)</f>
        <v>0.42013833333333334</v>
      </c>
      <c r="D36" s="66">
        <f>$I$16</f>
        <v>10</v>
      </c>
      <c r="E36" s="73"/>
      <c r="F36" s="157" t="s">
        <v>27</v>
      </c>
      <c r="G36" s="158"/>
      <c r="H36" s="158"/>
      <c r="I36" s="158"/>
      <c r="J36" s="158"/>
      <c r="K36" s="158"/>
      <c r="L36" s="159"/>
    </row>
    <row r="37" spans="2:12" ht="12.75" customHeight="1" x14ac:dyDescent="0.2">
      <c r="B37" s="184">
        <f>C36</f>
        <v>0.42013833333333334</v>
      </c>
      <c r="C37" s="178">
        <f>B37+(45*H9)</f>
        <v>0.45138813333333333</v>
      </c>
      <c r="D37" s="176">
        <v>45</v>
      </c>
      <c r="E37" s="175">
        <v>3</v>
      </c>
      <c r="F37" s="160" t="s">
        <v>30</v>
      </c>
      <c r="G37" s="161"/>
      <c r="H37" s="161"/>
      <c r="I37" s="161"/>
      <c r="J37" s="161"/>
      <c r="K37" s="161"/>
      <c r="L37" s="162"/>
    </row>
    <row r="38" spans="2:12" ht="12.75" customHeight="1" x14ac:dyDescent="0.2">
      <c r="B38" s="185"/>
      <c r="C38" s="183"/>
      <c r="D38" s="177"/>
      <c r="E38" s="175"/>
      <c r="F38" s="163" t="s">
        <v>31</v>
      </c>
      <c r="G38" s="164"/>
      <c r="H38" s="164"/>
      <c r="I38" s="164"/>
      <c r="J38" s="164"/>
      <c r="K38" s="164"/>
      <c r="L38" s="165"/>
    </row>
    <row r="39" spans="2:12" ht="12.75" customHeight="1" x14ac:dyDescent="0.2">
      <c r="B39" s="64">
        <f>C37</f>
        <v>0.45138813333333333</v>
      </c>
      <c r="C39" s="138">
        <f>B39+(D39*H9)</f>
        <v>0.45833253333333335</v>
      </c>
      <c r="D39" s="66">
        <f>$I$16</f>
        <v>10</v>
      </c>
      <c r="E39" s="132"/>
      <c r="F39" s="68" t="s">
        <v>27</v>
      </c>
      <c r="G39" s="69"/>
      <c r="H39" s="69"/>
      <c r="I39" s="69"/>
      <c r="J39" s="69"/>
      <c r="K39" s="69"/>
      <c r="L39" s="70"/>
    </row>
    <row r="40" spans="2:12" ht="12.75" customHeight="1" x14ac:dyDescent="0.2">
      <c r="B40" s="184">
        <f>C39</f>
        <v>0.45833253333333335</v>
      </c>
      <c r="C40" s="178">
        <f>B40+(45*H9)</f>
        <v>0.48958233333333334</v>
      </c>
      <c r="D40" s="176">
        <v>45</v>
      </c>
      <c r="E40" s="175">
        <v>4</v>
      </c>
      <c r="F40" s="169" t="s">
        <v>32</v>
      </c>
      <c r="G40" s="170"/>
      <c r="H40" s="170"/>
      <c r="I40" s="170"/>
      <c r="J40" s="170"/>
      <c r="K40" s="170"/>
      <c r="L40" s="171"/>
    </row>
    <row r="41" spans="2:12" ht="12.75" customHeight="1" x14ac:dyDescent="0.2">
      <c r="B41" s="185"/>
      <c r="C41" s="183"/>
      <c r="D41" s="177"/>
      <c r="E41" s="175"/>
      <c r="F41" s="163" t="s">
        <v>33</v>
      </c>
      <c r="G41" s="164"/>
      <c r="H41" s="164"/>
      <c r="I41" s="164"/>
      <c r="J41" s="164"/>
      <c r="K41" s="164"/>
      <c r="L41" s="165"/>
    </row>
    <row r="42" spans="2:12" ht="14.25" x14ac:dyDescent="0.2">
      <c r="B42" s="71">
        <f>C40</f>
        <v>0.48958233333333334</v>
      </c>
      <c r="C42" s="72">
        <f>B42+(I15*H9)</f>
        <v>0.51041553333333334</v>
      </c>
      <c r="D42" s="66">
        <f>$I$15</f>
        <v>30</v>
      </c>
      <c r="E42" s="73"/>
      <c r="F42" s="196" t="s">
        <v>34</v>
      </c>
      <c r="G42" s="197"/>
      <c r="H42" s="197"/>
      <c r="I42" s="197"/>
      <c r="J42" s="197"/>
      <c r="K42" s="197"/>
      <c r="L42" s="198"/>
    </row>
    <row r="43" spans="2:12" ht="12.75" customHeight="1" x14ac:dyDescent="0.2">
      <c r="B43" s="184">
        <f>C42</f>
        <v>0.51041553333333334</v>
      </c>
      <c r="C43" s="178">
        <f>B43+(45*H9)</f>
        <v>0.54166533333333333</v>
      </c>
      <c r="D43" s="176">
        <v>45</v>
      </c>
      <c r="E43" s="175">
        <v>5</v>
      </c>
      <c r="F43" s="160" t="s">
        <v>35</v>
      </c>
      <c r="G43" s="161"/>
      <c r="H43" s="161"/>
      <c r="I43" s="161"/>
      <c r="J43" s="161"/>
      <c r="K43" s="161"/>
      <c r="L43" s="162"/>
    </row>
    <row r="44" spans="2:12" ht="12.75" customHeight="1" x14ac:dyDescent="0.2">
      <c r="B44" s="185"/>
      <c r="C44" s="183"/>
      <c r="D44" s="177"/>
      <c r="E44" s="175"/>
      <c r="F44" s="163" t="s">
        <v>36</v>
      </c>
      <c r="G44" s="164"/>
      <c r="H44" s="164"/>
      <c r="I44" s="164"/>
      <c r="J44" s="164"/>
      <c r="K44" s="164"/>
      <c r="L44" s="165"/>
    </row>
    <row r="45" spans="2:12" ht="12.75" customHeight="1" x14ac:dyDescent="0.2">
      <c r="B45" s="64">
        <f>C43</f>
        <v>0.54166533333333333</v>
      </c>
      <c r="C45" s="138">
        <f>B45+(D45*H9)</f>
        <v>0.54860973333333329</v>
      </c>
      <c r="D45" s="66">
        <f>$I$16</f>
        <v>10</v>
      </c>
      <c r="E45" s="132"/>
      <c r="F45" s="68" t="s">
        <v>27</v>
      </c>
      <c r="G45" s="69"/>
      <c r="H45" s="69"/>
      <c r="I45" s="69"/>
      <c r="J45" s="69"/>
      <c r="K45" s="69"/>
      <c r="L45" s="70"/>
    </row>
    <row r="46" spans="2:12" ht="12.75" customHeight="1" x14ac:dyDescent="0.2">
      <c r="B46" s="184">
        <f>C45</f>
        <v>0.54860973333333329</v>
      </c>
      <c r="C46" s="178">
        <f>B46+(45*H9)</f>
        <v>0.57985953333333329</v>
      </c>
      <c r="D46" s="176">
        <v>45</v>
      </c>
      <c r="E46" s="175">
        <v>6</v>
      </c>
      <c r="F46" s="169" t="s">
        <v>37</v>
      </c>
      <c r="G46" s="170"/>
      <c r="H46" s="170"/>
      <c r="I46" s="170"/>
      <c r="J46" s="170"/>
      <c r="K46" s="170"/>
      <c r="L46" s="171"/>
    </row>
    <row r="47" spans="2:12" ht="12.75" customHeight="1" x14ac:dyDescent="0.2">
      <c r="B47" s="185"/>
      <c r="C47" s="183"/>
      <c r="D47" s="177"/>
      <c r="E47" s="175"/>
      <c r="F47" s="163" t="s">
        <v>38</v>
      </c>
      <c r="G47" s="164"/>
      <c r="H47" s="164"/>
      <c r="I47" s="164"/>
      <c r="J47" s="164"/>
      <c r="K47" s="164"/>
      <c r="L47" s="165"/>
    </row>
    <row r="48" spans="2:12" ht="14.25" x14ac:dyDescent="0.2">
      <c r="B48" s="71">
        <f>C46</f>
        <v>0.57985953333333329</v>
      </c>
      <c r="C48" s="72">
        <f>B48+(D48*H9)</f>
        <v>0.58680393333333325</v>
      </c>
      <c r="D48" s="66">
        <f>$I$16</f>
        <v>10</v>
      </c>
      <c r="E48" s="73"/>
      <c r="F48" s="157" t="s">
        <v>27</v>
      </c>
      <c r="G48" s="158"/>
      <c r="H48" s="158"/>
      <c r="I48" s="158"/>
      <c r="J48" s="158"/>
      <c r="K48" s="158"/>
      <c r="L48" s="159"/>
    </row>
    <row r="49" spans="2:14" ht="12.75" customHeight="1" x14ac:dyDescent="0.2">
      <c r="B49" s="184">
        <f>C48</f>
        <v>0.58680393333333325</v>
      </c>
      <c r="C49" s="178">
        <f>B49+(45*H9)</f>
        <v>0.61805373333333324</v>
      </c>
      <c r="D49" s="176">
        <v>45</v>
      </c>
      <c r="E49" s="175">
        <v>7</v>
      </c>
      <c r="F49" s="160" t="s">
        <v>39</v>
      </c>
      <c r="G49" s="161"/>
      <c r="H49" s="161"/>
      <c r="I49" s="161"/>
      <c r="J49" s="161"/>
      <c r="K49" s="161"/>
      <c r="L49" s="162"/>
    </row>
    <row r="50" spans="2:14" ht="12.75" customHeight="1" x14ac:dyDescent="0.2">
      <c r="B50" s="185"/>
      <c r="C50" s="183"/>
      <c r="D50" s="177"/>
      <c r="E50" s="175"/>
      <c r="F50" s="169" t="s">
        <v>40</v>
      </c>
      <c r="G50" s="170"/>
      <c r="H50" s="170"/>
      <c r="I50" s="170"/>
      <c r="J50" s="170"/>
      <c r="K50" s="170"/>
      <c r="L50" s="171"/>
    </row>
    <row r="51" spans="2:14" ht="12.75" customHeight="1" x14ac:dyDescent="0.2">
      <c r="B51" s="64">
        <f>C49</f>
        <v>0.61805373333333324</v>
      </c>
      <c r="C51" s="138">
        <f>B51+(D51*H9)</f>
        <v>0.62499813333333321</v>
      </c>
      <c r="D51" s="66">
        <f>$I$16</f>
        <v>10</v>
      </c>
      <c r="E51" s="135"/>
      <c r="F51" s="68" t="s">
        <v>27</v>
      </c>
      <c r="G51" s="69"/>
      <c r="H51" s="69"/>
      <c r="I51" s="69"/>
      <c r="J51" s="69"/>
      <c r="K51" s="69"/>
      <c r="L51" s="70"/>
    </row>
    <row r="52" spans="2:14" ht="12.75" customHeight="1" x14ac:dyDescent="0.2">
      <c r="B52" s="184">
        <f>C51</f>
        <v>0.62499813333333321</v>
      </c>
      <c r="C52" s="178">
        <f>B52+(45*H9)</f>
        <v>0.6562479333333332</v>
      </c>
      <c r="D52" s="176">
        <v>45</v>
      </c>
      <c r="E52" s="181">
        <v>8</v>
      </c>
      <c r="F52" s="160" t="s">
        <v>41</v>
      </c>
      <c r="G52" s="161"/>
      <c r="H52" s="161"/>
      <c r="I52" s="161"/>
      <c r="J52" s="161"/>
      <c r="K52" s="161"/>
      <c r="L52" s="162"/>
    </row>
    <row r="53" spans="2:14" ht="13.5" customHeight="1" thickBot="1" x14ac:dyDescent="0.25">
      <c r="B53" s="194"/>
      <c r="C53" s="179"/>
      <c r="D53" s="180"/>
      <c r="E53" s="182"/>
      <c r="F53" s="228"/>
      <c r="G53" s="229"/>
      <c r="H53" s="229"/>
      <c r="I53" s="229"/>
      <c r="J53" s="229"/>
      <c r="K53" s="229"/>
      <c r="L53" s="230"/>
    </row>
    <row r="54" spans="2:14" ht="41.45" customHeight="1" x14ac:dyDescent="0.2">
      <c r="B54" s="54"/>
      <c r="C54" s="54"/>
      <c r="D54" s="54"/>
      <c r="E54" s="54"/>
      <c r="F54" s="54"/>
      <c r="G54" s="54"/>
      <c r="H54" s="54"/>
      <c r="I54" s="54"/>
      <c r="J54" s="54"/>
      <c r="K54" s="54"/>
      <c r="L54" s="54"/>
    </row>
    <row r="55" spans="2:14" ht="15" thickBot="1" x14ac:dyDescent="0.25">
      <c r="B55" s="54"/>
      <c r="C55" s="54"/>
      <c r="D55" s="54"/>
      <c r="E55" s="54"/>
      <c r="F55" s="54"/>
      <c r="G55" s="54"/>
      <c r="H55" s="54"/>
      <c r="I55" s="54"/>
      <c r="J55" s="54"/>
      <c r="K55" s="54"/>
      <c r="L55" s="54"/>
    </row>
    <row r="56" spans="2:14" ht="15" thickBot="1" x14ac:dyDescent="0.25">
      <c r="B56" s="55" t="s">
        <v>19</v>
      </c>
      <c r="C56" s="56" t="s">
        <v>20</v>
      </c>
      <c r="D56" s="56" t="s">
        <v>21</v>
      </c>
      <c r="E56" s="56" t="s">
        <v>22</v>
      </c>
      <c r="F56" s="74" t="s">
        <v>42</v>
      </c>
      <c r="G56" s="75">
        <f>IF(I12&lt;&gt;0,G29+1,0)</f>
        <v>0</v>
      </c>
      <c r="H56" s="58"/>
      <c r="I56" s="58"/>
      <c r="J56" s="58"/>
      <c r="K56" s="58"/>
      <c r="L56" s="59"/>
      <c r="N56" s="2"/>
    </row>
    <row r="57" spans="2:14" ht="14.25" x14ac:dyDescent="0.2">
      <c r="B57" s="192">
        <f>I$13</f>
        <v>0.33333333333333331</v>
      </c>
      <c r="C57" s="178">
        <f>B57+(45*H$9)</f>
        <v>0.36458313333333331</v>
      </c>
      <c r="D57" s="176">
        <v>45</v>
      </c>
      <c r="E57" s="175">
        <v>9</v>
      </c>
      <c r="F57" s="76" t="s">
        <v>43</v>
      </c>
      <c r="G57" s="77"/>
      <c r="H57" s="78"/>
      <c r="I57" s="78"/>
      <c r="J57" s="78"/>
      <c r="K57" s="78"/>
      <c r="L57" s="79"/>
    </row>
    <row r="58" spans="2:14" ht="14.25" x14ac:dyDescent="0.2">
      <c r="B58" s="193"/>
      <c r="C58" s="183"/>
      <c r="D58" s="177"/>
      <c r="E58" s="175"/>
      <c r="F58" s="80" t="s">
        <v>44</v>
      </c>
      <c r="G58" s="81"/>
      <c r="H58" s="81"/>
      <c r="I58" s="81"/>
      <c r="J58" s="81"/>
      <c r="K58" s="81"/>
      <c r="L58" s="82"/>
    </row>
    <row r="59" spans="2:14" ht="14.25" x14ac:dyDescent="0.2">
      <c r="B59" s="83">
        <f>C57</f>
        <v>0.36458313333333331</v>
      </c>
      <c r="C59" s="138">
        <f>B59+(D59*H9)</f>
        <v>0.37152753333333333</v>
      </c>
      <c r="D59" s="66">
        <f>$I$16</f>
        <v>10</v>
      </c>
      <c r="E59" s="132"/>
      <c r="F59" s="84" t="s">
        <v>27</v>
      </c>
      <c r="G59" s="85"/>
      <c r="H59" s="85"/>
      <c r="I59" s="85"/>
      <c r="J59" s="85"/>
      <c r="K59" s="85"/>
      <c r="L59" s="86"/>
    </row>
    <row r="60" spans="2:14" ht="14.25" x14ac:dyDescent="0.2">
      <c r="B60" s="184">
        <f>C59</f>
        <v>0.37152753333333333</v>
      </c>
      <c r="C60" s="178">
        <f>B60+(45*$H$9)</f>
        <v>0.40277733333333332</v>
      </c>
      <c r="D60" s="176">
        <v>45</v>
      </c>
      <c r="E60" s="175">
        <v>10</v>
      </c>
      <c r="F60" s="87" t="s">
        <v>45</v>
      </c>
      <c r="G60" s="88"/>
      <c r="H60" s="88"/>
      <c r="I60" s="88"/>
      <c r="J60" s="88"/>
      <c r="K60" s="88"/>
      <c r="L60" s="89"/>
    </row>
    <row r="61" spans="2:14" ht="14.25" x14ac:dyDescent="0.2">
      <c r="B61" s="185"/>
      <c r="C61" s="183"/>
      <c r="D61" s="177"/>
      <c r="E61" s="175"/>
      <c r="F61" s="87"/>
      <c r="G61" s="81"/>
      <c r="H61" s="81"/>
      <c r="I61" s="81"/>
      <c r="J61" s="81"/>
      <c r="K61" s="81"/>
      <c r="L61" s="82"/>
      <c r="N61" s="3"/>
    </row>
    <row r="62" spans="2:14" ht="14.25" x14ac:dyDescent="0.2">
      <c r="B62" s="71">
        <f>C60</f>
        <v>0.40277733333333332</v>
      </c>
      <c r="C62" s="72">
        <f>B62+(D62*H9)</f>
        <v>0.40972173333333334</v>
      </c>
      <c r="D62" s="66">
        <f>$I$16</f>
        <v>10</v>
      </c>
      <c r="E62" s="73"/>
      <c r="F62" s="157" t="s">
        <v>27</v>
      </c>
      <c r="G62" s="158"/>
      <c r="H62" s="158"/>
      <c r="I62" s="158"/>
      <c r="J62" s="158"/>
      <c r="K62" s="158"/>
      <c r="L62" s="159"/>
      <c r="N62" s="4"/>
    </row>
    <row r="63" spans="2:14" ht="14.25" x14ac:dyDescent="0.2">
      <c r="B63" s="184">
        <f>C62</f>
        <v>0.40972173333333334</v>
      </c>
      <c r="C63" s="178">
        <f>B63+(45*H$9)</f>
        <v>0.44097153333333333</v>
      </c>
      <c r="D63" s="176">
        <v>45</v>
      </c>
      <c r="E63" s="175">
        <v>11</v>
      </c>
      <c r="F63" s="90" t="s">
        <v>46</v>
      </c>
      <c r="G63" s="91"/>
      <c r="H63" s="91"/>
      <c r="I63" s="91"/>
      <c r="J63" s="91"/>
      <c r="K63" s="91"/>
      <c r="L63" s="92"/>
      <c r="N63" s="4"/>
    </row>
    <row r="64" spans="2:14" ht="14.25" x14ac:dyDescent="0.2">
      <c r="B64" s="185"/>
      <c r="C64" s="183"/>
      <c r="D64" s="177"/>
      <c r="E64" s="175"/>
      <c r="F64" s="93" t="s">
        <v>47</v>
      </c>
      <c r="G64" s="81"/>
      <c r="H64" s="81"/>
      <c r="I64" s="81"/>
      <c r="J64" s="81"/>
      <c r="K64" s="81"/>
      <c r="L64" s="82"/>
      <c r="N64" s="2"/>
    </row>
    <row r="65" spans="2:14" ht="14.25" x14ac:dyDescent="0.2">
      <c r="B65" s="64">
        <f>C63</f>
        <v>0.44097153333333333</v>
      </c>
      <c r="C65" s="138">
        <f>B65+(D65*H9)</f>
        <v>0.44791593333333335</v>
      </c>
      <c r="D65" s="66">
        <f>$I$16</f>
        <v>10</v>
      </c>
      <c r="E65" s="132"/>
      <c r="F65" s="94" t="s">
        <v>27</v>
      </c>
      <c r="G65" s="85"/>
      <c r="H65" s="85"/>
      <c r="I65" s="85"/>
      <c r="J65" s="85"/>
      <c r="K65" s="85"/>
      <c r="L65" s="86"/>
      <c r="N65" s="2"/>
    </row>
    <row r="66" spans="2:14" ht="14.25" x14ac:dyDescent="0.2">
      <c r="B66" s="184">
        <f>C65</f>
        <v>0.44791593333333335</v>
      </c>
      <c r="C66" s="178">
        <f>B66+(45*H$9)</f>
        <v>0.47916573333333334</v>
      </c>
      <c r="D66" s="176">
        <v>45</v>
      </c>
      <c r="E66" s="175">
        <v>12</v>
      </c>
      <c r="F66" s="95" t="s">
        <v>48</v>
      </c>
      <c r="G66" s="88"/>
      <c r="H66" s="88"/>
      <c r="I66" s="88"/>
      <c r="J66" s="88"/>
      <c r="K66" s="88"/>
      <c r="L66" s="89"/>
      <c r="N66" s="2"/>
    </row>
    <row r="67" spans="2:14" ht="14.25" x14ac:dyDescent="0.2">
      <c r="B67" s="185"/>
      <c r="C67" s="183"/>
      <c r="D67" s="177"/>
      <c r="E67" s="175"/>
      <c r="F67" s="93" t="s">
        <v>49</v>
      </c>
      <c r="G67" s="81"/>
      <c r="H67" s="81"/>
      <c r="I67" s="81"/>
      <c r="J67" s="81"/>
      <c r="K67" s="81"/>
      <c r="L67" s="82"/>
    </row>
    <row r="68" spans="2:14" ht="14.25" x14ac:dyDescent="0.2">
      <c r="B68" s="71">
        <f>C66</f>
        <v>0.47916573333333334</v>
      </c>
      <c r="C68" s="72">
        <f>B68+(I$15*H$9)</f>
        <v>0.49999893333333334</v>
      </c>
      <c r="D68" s="66">
        <f>$I$15</f>
        <v>30</v>
      </c>
      <c r="E68" s="73"/>
      <c r="F68" s="196" t="s">
        <v>34</v>
      </c>
      <c r="G68" s="197"/>
      <c r="H68" s="197"/>
      <c r="I68" s="197"/>
      <c r="J68" s="197"/>
      <c r="K68" s="197"/>
      <c r="L68" s="198"/>
    </row>
    <row r="69" spans="2:14" ht="14.25" x14ac:dyDescent="0.2">
      <c r="B69" s="184">
        <f>C68</f>
        <v>0.49999893333333334</v>
      </c>
      <c r="C69" s="178">
        <f>B69+(45*H$9)</f>
        <v>0.53124873333333333</v>
      </c>
      <c r="D69" s="176">
        <v>45</v>
      </c>
      <c r="E69" s="175">
        <v>13</v>
      </c>
      <c r="F69" s="90" t="s">
        <v>50</v>
      </c>
      <c r="G69" s="91"/>
      <c r="H69" s="91"/>
      <c r="I69" s="91"/>
      <c r="J69" s="91"/>
      <c r="K69" s="91"/>
      <c r="L69" s="92"/>
    </row>
    <row r="70" spans="2:14" ht="14.25" x14ac:dyDescent="0.2">
      <c r="B70" s="185"/>
      <c r="C70" s="183"/>
      <c r="D70" s="177"/>
      <c r="E70" s="175"/>
      <c r="F70" s="93" t="s">
        <v>51</v>
      </c>
      <c r="G70" s="81"/>
      <c r="H70" s="81"/>
      <c r="I70" s="81"/>
      <c r="J70" s="81"/>
      <c r="K70" s="81"/>
      <c r="L70" s="82"/>
    </row>
    <row r="71" spans="2:14" ht="14.25" x14ac:dyDescent="0.2">
      <c r="B71" s="64">
        <f>C69</f>
        <v>0.53124873333333333</v>
      </c>
      <c r="C71" s="138">
        <f>B71+(D71*H9)</f>
        <v>0.5381931333333333</v>
      </c>
      <c r="D71" s="66">
        <f>$I$16</f>
        <v>10</v>
      </c>
      <c r="E71" s="132"/>
      <c r="F71" s="94" t="s">
        <v>27</v>
      </c>
      <c r="G71" s="85"/>
      <c r="H71" s="85"/>
      <c r="I71" s="85"/>
      <c r="J71" s="85"/>
      <c r="K71" s="85"/>
      <c r="L71" s="86"/>
    </row>
    <row r="72" spans="2:14" ht="14.25" x14ac:dyDescent="0.2">
      <c r="B72" s="184">
        <f>C71</f>
        <v>0.5381931333333333</v>
      </c>
      <c r="C72" s="178">
        <f>B72+(45*H$9)</f>
        <v>0.56944293333333329</v>
      </c>
      <c r="D72" s="176">
        <v>45</v>
      </c>
      <c r="E72" s="175">
        <v>14</v>
      </c>
      <c r="F72" s="96" t="s">
        <v>52</v>
      </c>
      <c r="G72" s="97"/>
      <c r="H72" s="97"/>
      <c r="I72" s="97"/>
      <c r="J72" s="97"/>
      <c r="K72" s="97"/>
      <c r="L72" s="98"/>
    </row>
    <row r="73" spans="2:14" ht="14.25" x14ac:dyDescent="0.2">
      <c r="B73" s="185"/>
      <c r="C73" s="183"/>
      <c r="D73" s="177"/>
      <c r="E73" s="175"/>
      <c r="F73" s="99" t="s">
        <v>53</v>
      </c>
      <c r="G73" s="100"/>
      <c r="H73" s="100"/>
      <c r="I73" s="100"/>
      <c r="J73" s="100"/>
      <c r="K73" s="100"/>
      <c r="L73" s="101"/>
    </row>
    <row r="74" spans="2:14" ht="14.25" x14ac:dyDescent="0.2">
      <c r="B74" s="71">
        <f>C72</f>
        <v>0.56944293333333329</v>
      </c>
      <c r="C74" s="72">
        <f>B74+(D74*H9)</f>
        <v>0.57638733333333325</v>
      </c>
      <c r="D74" s="66">
        <f>$I$16</f>
        <v>10</v>
      </c>
      <c r="E74" s="73"/>
      <c r="F74" s="157" t="s">
        <v>27</v>
      </c>
      <c r="G74" s="158"/>
      <c r="H74" s="158"/>
      <c r="I74" s="158"/>
      <c r="J74" s="158"/>
      <c r="K74" s="158"/>
      <c r="L74" s="159"/>
    </row>
    <row r="75" spans="2:14" ht="14.25" x14ac:dyDescent="0.2">
      <c r="B75" s="184">
        <f>C74</f>
        <v>0.57638733333333325</v>
      </c>
      <c r="C75" s="178">
        <f>B75+(45*H$9)</f>
        <v>0.60763713333333325</v>
      </c>
      <c r="D75" s="176">
        <v>45</v>
      </c>
      <c r="E75" s="175">
        <v>15</v>
      </c>
      <c r="F75" s="96" t="s">
        <v>54</v>
      </c>
      <c r="G75" s="102"/>
      <c r="H75" s="102"/>
      <c r="I75" s="102"/>
      <c r="J75" s="102"/>
      <c r="K75" s="102"/>
      <c r="L75" s="103"/>
    </row>
    <row r="76" spans="2:14" ht="30" customHeight="1" x14ac:dyDescent="0.2">
      <c r="B76" s="185"/>
      <c r="C76" s="183"/>
      <c r="D76" s="177"/>
      <c r="E76" s="175"/>
      <c r="F76" s="231" t="s">
        <v>55</v>
      </c>
      <c r="G76" s="232"/>
      <c r="H76" s="232"/>
      <c r="I76" s="232"/>
      <c r="J76" s="232"/>
      <c r="K76" s="232"/>
      <c r="L76" s="233"/>
    </row>
    <row r="77" spans="2:14" ht="14.25" x14ac:dyDescent="0.2">
      <c r="B77" s="64">
        <f>C75</f>
        <v>0.60763713333333325</v>
      </c>
      <c r="C77" s="138">
        <f>B77+(D77*H9)</f>
        <v>0.61458153333333321</v>
      </c>
      <c r="D77" s="66">
        <f>$I$16</f>
        <v>10</v>
      </c>
      <c r="E77" s="135"/>
      <c r="F77" s="84" t="s">
        <v>27</v>
      </c>
      <c r="G77" s="85"/>
      <c r="H77" s="85"/>
      <c r="I77" s="85"/>
      <c r="J77" s="85"/>
      <c r="K77" s="85"/>
      <c r="L77" s="86"/>
    </row>
    <row r="78" spans="2:14" ht="14.25" x14ac:dyDescent="0.2">
      <c r="B78" s="184">
        <f>C77</f>
        <v>0.61458153333333321</v>
      </c>
      <c r="C78" s="178">
        <f>B78+(45*H$9)</f>
        <v>0.6458313333333332</v>
      </c>
      <c r="D78" s="176">
        <v>45</v>
      </c>
      <c r="E78" s="181">
        <v>16</v>
      </c>
      <c r="F78" s="104" t="s">
        <v>54</v>
      </c>
      <c r="G78" s="102"/>
      <c r="H78" s="102"/>
      <c r="I78" s="102"/>
      <c r="J78" s="102"/>
      <c r="K78" s="102"/>
      <c r="L78" s="103"/>
    </row>
    <row r="79" spans="2:14" ht="15" thickBot="1" x14ac:dyDescent="0.25">
      <c r="B79" s="194"/>
      <c r="C79" s="179"/>
      <c r="D79" s="180"/>
      <c r="E79" s="182"/>
      <c r="F79" s="105" t="s">
        <v>56</v>
      </c>
      <c r="G79" s="106"/>
      <c r="H79" s="106"/>
      <c r="I79" s="106"/>
      <c r="J79" s="106"/>
      <c r="K79" s="106"/>
      <c r="L79" s="107"/>
    </row>
    <row r="80" spans="2:14" ht="14.25" x14ac:dyDescent="0.2">
      <c r="B80" s="54"/>
      <c r="C80" s="54"/>
      <c r="D80" s="54"/>
      <c r="E80" s="54"/>
      <c r="F80" s="54"/>
      <c r="G80" s="54"/>
      <c r="H80" s="54"/>
      <c r="I80" s="54"/>
      <c r="J80" s="54"/>
      <c r="K80" s="54"/>
      <c r="L80" s="54"/>
    </row>
    <row r="81" spans="2:14" ht="15" thickBot="1" x14ac:dyDescent="0.25">
      <c r="B81" s="54"/>
      <c r="C81" s="54"/>
      <c r="D81" s="54"/>
      <c r="E81" s="54"/>
      <c r="F81" s="54"/>
      <c r="G81" s="54"/>
      <c r="H81" s="54"/>
      <c r="I81" s="54"/>
      <c r="J81" s="54"/>
      <c r="K81" s="54"/>
      <c r="L81" s="54"/>
      <c r="N81" s="2"/>
    </row>
    <row r="82" spans="2:14" ht="15" thickBot="1" x14ac:dyDescent="0.25">
      <c r="B82" s="55" t="s">
        <v>19</v>
      </c>
      <c r="C82" s="56" t="s">
        <v>20</v>
      </c>
      <c r="D82" s="56" t="s">
        <v>21</v>
      </c>
      <c r="E82" s="56" t="s">
        <v>22</v>
      </c>
      <c r="F82" s="74" t="s">
        <v>57</v>
      </c>
      <c r="G82" s="75">
        <f>IF(I12&lt;&gt;0,G56+1,0)</f>
        <v>0</v>
      </c>
      <c r="H82" s="58"/>
      <c r="I82" s="58"/>
      <c r="J82" s="58"/>
      <c r="K82" s="58"/>
      <c r="L82" s="59"/>
      <c r="N82" s="2"/>
    </row>
    <row r="83" spans="2:14" ht="14.25" x14ac:dyDescent="0.2">
      <c r="B83" s="192">
        <f>I$13</f>
        <v>0.33333333333333331</v>
      </c>
      <c r="C83" s="178">
        <f>B83+(45*H$9)</f>
        <v>0.36458313333333331</v>
      </c>
      <c r="D83" s="176">
        <v>45</v>
      </c>
      <c r="E83" s="175">
        <v>17</v>
      </c>
      <c r="F83" s="90" t="s">
        <v>58</v>
      </c>
      <c r="G83" s="88"/>
      <c r="H83" s="91"/>
      <c r="I83" s="91"/>
      <c r="J83" s="91"/>
      <c r="K83" s="91"/>
      <c r="L83" s="92"/>
    </row>
    <row r="84" spans="2:14" ht="14.25" x14ac:dyDescent="0.2">
      <c r="B84" s="193"/>
      <c r="C84" s="183"/>
      <c r="D84" s="177"/>
      <c r="E84" s="175"/>
      <c r="F84" s="80"/>
      <c r="G84" s="81"/>
      <c r="H84" s="81"/>
      <c r="I84" s="81"/>
      <c r="J84" s="81"/>
      <c r="K84" s="81"/>
      <c r="L84" s="82"/>
    </row>
    <row r="85" spans="2:14" ht="14.25" x14ac:dyDescent="0.2">
      <c r="B85" s="83">
        <f>C83</f>
        <v>0.36458313333333331</v>
      </c>
      <c r="C85" s="138">
        <f>B85+(D85*H9)</f>
        <v>0.37152753333333333</v>
      </c>
      <c r="D85" s="66">
        <f>$I$16</f>
        <v>10</v>
      </c>
      <c r="E85" s="132"/>
      <c r="F85" s="84" t="s">
        <v>27</v>
      </c>
      <c r="G85" s="85"/>
      <c r="H85" s="85"/>
      <c r="I85" s="85"/>
      <c r="J85" s="85"/>
      <c r="K85" s="85"/>
      <c r="L85" s="86"/>
    </row>
    <row r="86" spans="2:14" ht="27.6" customHeight="1" x14ac:dyDescent="0.2">
      <c r="B86" s="184">
        <f>C85</f>
        <v>0.37152753333333333</v>
      </c>
      <c r="C86" s="178">
        <f>B86+(45*$H$9)</f>
        <v>0.40277733333333332</v>
      </c>
      <c r="D86" s="176">
        <v>45</v>
      </c>
      <c r="E86" s="175">
        <v>18</v>
      </c>
      <c r="F86" s="160" t="s">
        <v>59</v>
      </c>
      <c r="G86" s="161"/>
      <c r="H86" s="161"/>
      <c r="I86" s="161"/>
      <c r="J86" s="161"/>
      <c r="K86" s="161"/>
      <c r="L86" s="162"/>
    </row>
    <row r="87" spans="2:14" ht="14.25" x14ac:dyDescent="0.2">
      <c r="B87" s="185"/>
      <c r="C87" s="183"/>
      <c r="D87" s="177"/>
      <c r="E87" s="175"/>
      <c r="F87" s="95" t="s">
        <v>60</v>
      </c>
      <c r="G87" s="81"/>
      <c r="H87" s="81"/>
      <c r="I87" s="81"/>
      <c r="J87" s="81"/>
      <c r="K87" s="81"/>
      <c r="L87" s="82"/>
    </row>
    <row r="88" spans="2:14" ht="14.25" x14ac:dyDescent="0.2">
      <c r="B88" s="71">
        <f>C86</f>
        <v>0.40277733333333332</v>
      </c>
      <c r="C88" s="72">
        <f>B88+(D88*H9)</f>
        <v>0.40972173333333334</v>
      </c>
      <c r="D88" s="66">
        <f>$I$16</f>
        <v>10</v>
      </c>
      <c r="E88" s="73"/>
      <c r="F88" s="157" t="s">
        <v>27</v>
      </c>
      <c r="G88" s="158"/>
      <c r="H88" s="158"/>
      <c r="I88" s="158"/>
      <c r="J88" s="158"/>
      <c r="K88" s="158"/>
      <c r="L88" s="159"/>
    </row>
    <row r="89" spans="2:14" ht="14.25" x14ac:dyDescent="0.2">
      <c r="B89" s="184">
        <f>C88</f>
        <v>0.40972173333333334</v>
      </c>
      <c r="C89" s="178">
        <f>B89+(45*H$9)</f>
        <v>0.44097153333333333</v>
      </c>
      <c r="D89" s="176">
        <v>45</v>
      </c>
      <c r="E89" s="175">
        <v>19</v>
      </c>
      <c r="F89" s="90" t="s">
        <v>61</v>
      </c>
      <c r="G89" s="91"/>
      <c r="H89" s="91"/>
      <c r="I89" s="91"/>
      <c r="J89" s="91"/>
      <c r="K89" s="91"/>
      <c r="L89" s="92"/>
      <c r="N89" s="2"/>
    </row>
    <row r="90" spans="2:14" ht="14.25" x14ac:dyDescent="0.2">
      <c r="B90" s="185"/>
      <c r="C90" s="183"/>
      <c r="D90" s="177"/>
      <c r="E90" s="175"/>
      <c r="F90" s="93" t="s">
        <v>62</v>
      </c>
      <c r="G90" s="81"/>
      <c r="H90" s="81"/>
      <c r="I90" s="81"/>
      <c r="J90" s="81"/>
      <c r="K90" s="81"/>
      <c r="L90" s="82"/>
      <c r="N90" s="2"/>
    </row>
    <row r="91" spans="2:14" ht="14.25" x14ac:dyDescent="0.2">
      <c r="B91" s="64">
        <f>C89</f>
        <v>0.44097153333333333</v>
      </c>
      <c r="C91" s="138">
        <f>B91+(D91*H9)</f>
        <v>0.44791593333333335</v>
      </c>
      <c r="D91" s="66">
        <f>$I$16</f>
        <v>10</v>
      </c>
      <c r="E91" s="132"/>
      <c r="F91" s="94" t="s">
        <v>27</v>
      </c>
      <c r="G91" s="85"/>
      <c r="H91" s="85"/>
      <c r="I91" s="85"/>
      <c r="J91" s="85"/>
      <c r="K91" s="85"/>
      <c r="L91" s="86"/>
      <c r="N91" s="2"/>
    </row>
    <row r="92" spans="2:14" ht="14.25" x14ac:dyDescent="0.2">
      <c r="B92" s="184">
        <f>C91</f>
        <v>0.44791593333333335</v>
      </c>
      <c r="C92" s="178">
        <f>B92+(45*H$9)</f>
        <v>0.47916573333333334</v>
      </c>
      <c r="D92" s="176">
        <v>45</v>
      </c>
      <c r="E92" s="175">
        <v>20</v>
      </c>
      <c r="F92" s="95"/>
      <c r="G92" s="88"/>
      <c r="H92" s="88"/>
      <c r="I92" s="88"/>
      <c r="J92" s="88"/>
      <c r="K92" s="88"/>
      <c r="L92" s="89"/>
      <c r="N92" s="2"/>
    </row>
    <row r="93" spans="2:14" ht="14.25" x14ac:dyDescent="0.2">
      <c r="B93" s="185"/>
      <c r="C93" s="183"/>
      <c r="D93" s="177"/>
      <c r="E93" s="175"/>
      <c r="F93" s="93" t="s">
        <v>63</v>
      </c>
      <c r="G93" s="81"/>
      <c r="H93" s="81"/>
      <c r="I93" s="81"/>
      <c r="J93" s="81"/>
      <c r="K93" s="81"/>
      <c r="L93" s="82"/>
      <c r="N93" s="2"/>
    </row>
    <row r="94" spans="2:14" ht="14.25" x14ac:dyDescent="0.2">
      <c r="B94" s="71">
        <f>C92</f>
        <v>0.47916573333333334</v>
      </c>
      <c r="C94" s="72">
        <f>B94+(I$15*H$9)</f>
        <v>0.49999893333333334</v>
      </c>
      <c r="D94" s="66">
        <f>$I$15</f>
        <v>30</v>
      </c>
      <c r="E94" s="73"/>
      <c r="F94" s="196" t="s">
        <v>34</v>
      </c>
      <c r="G94" s="197"/>
      <c r="H94" s="197"/>
      <c r="I94" s="197"/>
      <c r="J94" s="197"/>
      <c r="K94" s="197"/>
      <c r="L94" s="198"/>
      <c r="N94" s="5"/>
    </row>
    <row r="95" spans="2:14" ht="14.25" x14ac:dyDescent="0.2">
      <c r="B95" s="184">
        <f>C94</f>
        <v>0.49999893333333334</v>
      </c>
      <c r="C95" s="178">
        <f>B95+(45*H$9)</f>
        <v>0.53124873333333333</v>
      </c>
      <c r="D95" s="176">
        <v>45</v>
      </c>
      <c r="E95" s="175">
        <v>21</v>
      </c>
      <c r="F95" s="87" t="s">
        <v>64</v>
      </c>
      <c r="G95" s="91"/>
      <c r="H95" s="91"/>
      <c r="I95" s="91"/>
      <c r="J95" s="91"/>
      <c r="K95" s="91"/>
      <c r="L95" s="92"/>
      <c r="N95" s="2"/>
    </row>
    <row r="96" spans="2:14" ht="14.25" x14ac:dyDescent="0.2">
      <c r="B96" s="185"/>
      <c r="C96" s="183"/>
      <c r="D96" s="177"/>
      <c r="E96" s="175"/>
      <c r="F96" s="95"/>
      <c r="G96" s="88"/>
      <c r="H96" s="88"/>
      <c r="I96" s="88"/>
      <c r="J96" s="88"/>
      <c r="K96" s="88"/>
      <c r="L96" s="89"/>
      <c r="N96" s="2"/>
    </row>
    <row r="97" spans="2:14" ht="15" thickBot="1" x14ac:dyDescent="0.25">
      <c r="B97" s="64">
        <f>C95</f>
        <v>0.53124873333333333</v>
      </c>
      <c r="C97" s="138">
        <f>B97+(D97*H9)</f>
        <v>0.5381931333333333</v>
      </c>
      <c r="D97" s="108">
        <f>$I$16</f>
        <v>10</v>
      </c>
      <c r="E97" s="133"/>
      <c r="F97" s="94" t="s">
        <v>27</v>
      </c>
      <c r="G97" s="85"/>
      <c r="H97" s="85"/>
      <c r="I97" s="85"/>
      <c r="J97" s="85"/>
      <c r="K97" s="85"/>
      <c r="L97" s="86"/>
      <c r="N97" s="2"/>
    </row>
    <row r="98" spans="2:14" ht="14.25" x14ac:dyDescent="0.2">
      <c r="B98" s="201">
        <f>C97</f>
        <v>0.5381931333333333</v>
      </c>
      <c r="C98" s="202">
        <f>B98+(45*H$9)</f>
        <v>0.56944293333333329</v>
      </c>
      <c r="D98" s="203">
        <v>45</v>
      </c>
      <c r="E98" s="204">
        <v>22</v>
      </c>
      <c r="F98" s="109" t="s">
        <v>65</v>
      </c>
      <c r="G98" s="110" t="s">
        <v>66</v>
      </c>
      <c r="H98" s="111"/>
      <c r="I98" s="111"/>
      <c r="J98" s="111"/>
      <c r="K98" s="111"/>
      <c r="L98" s="112"/>
      <c r="N98" s="2"/>
    </row>
    <row r="99" spans="2:14" ht="14.25" x14ac:dyDescent="0.2">
      <c r="B99" s="185"/>
      <c r="C99" s="183"/>
      <c r="D99" s="177"/>
      <c r="E99" s="175"/>
      <c r="F99" s="93" t="s">
        <v>67</v>
      </c>
      <c r="G99" s="81"/>
      <c r="H99" s="81"/>
      <c r="I99" s="81"/>
      <c r="J99" s="81"/>
      <c r="K99" s="81"/>
      <c r="L99" s="82"/>
      <c r="N99" s="2"/>
    </row>
    <row r="100" spans="2:14" ht="14.25" x14ac:dyDescent="0.2">
      <c r="B100" s="71">
        <f>C98</f>
        <v>0.56944293333333329</v>
      </c>
      <c r="C100" s="72">
        <f>B100+(D100*H9)</f>
        <v>0.57638733333333325</v>
      </c>
      <c r="D100" s="66">
        <f>$I$16</f>
        <v>10</v>
      </c>
      <c r="E100" s="73"/>
      <c r="F100" s="157" t="s">
        <v>27</v>
      </c>
      <c r="G100" s="158"/>
      <c r="H100" s="158"/>
      <c r="I100" s="158"/>
      <c r="J100" s="158"/>
      <c r="K100" s="158"/>
      <c r="L100" s="159"/>
      <c r="N100" s="2"/>
    </row>
    <row r="101" spans="2:14" ht="14.25" x14ac:dyDescent="0.2">
      <c r="B101" s="184">
        <f>C100</f>
        <v>0.57638733333333325</v>
      </c>
      <c r="C101" s="178">
        <f>B101+(45*H$9)</f>
        <v>0.60763713333333325</v>
      </c>
      <c r="D101" s="176">
        <v>45</v>
      </c>
      <c r="E101" s="175">
        <v>23</v>
      </c>
      <c r="F101" s="90" t="s">
        <v>68</v>
      </c>
      <c r="G101" s="91"/>
      <c r="H101" s="91"/>
      <c r="I101" s="91" t="s">
        <v>69</v>
      </c>
      <c r="J101" s="91"/>
      <c r="K101" s="91"/>
      <c r="L101" s="92"/>
    </row>
    <row r="102" spans="2:14" ht="14.25" x14ac:dyDescent="0.2">
      <c r="B102" s="185"/>
      <c r="C102" s="183"/>
      <c r="D102" s="177"/>
      <c r="E102" s="175"/>
      <c r="F102" s="95" t="s">
        <v>70</v>
      </c>
      <c r="G102" s="88"/>
      <c r="H102" s="88" t="s">
        <v>71</v>
      </c>
      <c r="I102" s="88"/>
      <c r="J102" s="88"/>
      <c r="K102" s="88"/>
      <c r="L102" s="89"/>
    </row>
    <row r="103" spans="2:14" ht="14.25" x14ac:dyDescent="0.2">
      <c r="B103" s="64">
        <f>C101</f>
        <v>0.60763713333333325</v>
      </c>
      <c r="C103" s="138">
        <f>B103+(D103*H9)</f>
        <v>0.61458153333333321</v>
      </c>
      <c r="D103" s="66">
        <f>$I$16</f>
        <v>10</v>
      </c>
      <c r="E103" s="135"/>
      <c r="F103" s="94" t="s">
        <v>27</v>
      </c>
      <c r="G103" s="85"/>
      <c r="H103" s="85"/>
      <c r="I103" s="85"/>
      <c r="J103" s="85"/>
      <c r="K103" s="85"/>
      <c r="L103" s="86"/>
    </row>
    <row r="104" spans="2:14" ht="14.25" x14ac:dyDescent="0.2">
      <c r="B104" s="184">
        <f>C103</f>
        <v>0.61458153333333321</v>
      </c>
      <c r="C104" s="178">
        <f>B104+(45*H$9)</f>
        <v>0.6458313333333332</v>
      </c>
      <c r="D104" s="176">
        <v>45</v>
      </c>
      <c r="E104" s="181">
        <v>24</v>
      </c>
      <c r="F104" s="90" t="s">
        <v>72</v>
      </c>
      <c r="G104" s="91"/>
      <c r="H104" s="91"/>
      <c r="I104" s="91" t="s">
        <v>73</v>
      </c>
      <c r="J104" s="91"/>
      <c r="K104" s="91"/>
      <c r="L104" s="92"/>
    </row>
    <row r="105" spans="2:14" ht="15" thickBot="1" x14ac:dyDescent="0.25">
      <c r="B105" s="194"/>
      <c r="C105" s="179"/>
      <c r="D105" s="180"/>
      <c r="E105" s="182"/>
      <c r="F105" s="113" t="s">
        <v>74</v>
      </c>
      <c r="G105" s="114"/>
      <c r="H105" s="114"/>
      <c r="I105" s="114"/>
      <c r="J105" s="114"/>
      <c r="K105" s="114"/>
      <c r="L105" s="115"/>
    </row>
    <row r="106" spans="2:14" ht="14.25" x14ac:dyDescent="0.2">
      <c r="B106" s="54"/>
      <c r="C106" s="54"/>
      <c r="D106" s="54"/>
      <c r="E106" s="54"/>
      <c r="F106" s="54"/>
      <c r="G106" s="54"/>
      <c r="H106" s="54"/>
      <c r="I106" s="54"/>
      <c r="J106" s="54"/>
      <c r="K106" s="54"/>
      <c r="L106" s="54"/>
      <c r="N106" s="2"/>
    </row>
    <row r="107" spans="2:14" ht="36" customHeight="1" thickBot="1" x14ac:dyDescent="0.25">
      <c r="B107" s="54"/>
      <c r="C107" s="54"/>
      <c r="D107" s="54"/>
      <c r="E107" s="54"/>
      <c r="F107" s="54"/>
      <c r="G107" s="54"/>
      <c r="H107" s="54"/>
      <c r="I107" s="54"/>
      <c r="J107" s="54"/>
      <c r="K107" s="54"/>
      <c r="L107" s="54"/>
      <c r="N107" s="2"/>
    </row>
    <row r="108" spans="2:14" ht="15" thickBot="1" x14ac:dyDescent="0.25">
      <c r="B108" s="55" t="s">
        <v>19</v>
      </c>
      <c r="C108" s="56" t="s">
        <v>20</v>
      </c>
      <c r="D108" s="56" t="s">
        <v>21</v>
      </c>
      <c r="E108" s="56" t="s">
        <v>22</v>
      </c>
      <c r="F108" s="74" t="s">
        <v>75</v>
      </c>
      <c r="G108" s="75">
        <f>IF(I12&lt;&gt;0,G82+1,0)</f>
        <v>0</v>
      </c>
      <c r="H108" s="58"/>
      <c r="I108" s="58"/>
      <c r="J108" s="58"/>
      <c r="K108" s="58"/>
      <c r="L108" s="59"/>
      <c r="N108" s="2"/>
    </row>
    <row r="109" spans="2:14" ht="14.25" x14ac:dyDescent="0.2">
      <c r="B109" s="192">
        <f>I$13</f>
        <v>0.33333333333333331</v>
      </c>
      <c r="C109" s="178">
        <f>B109+(D109*H$9)</f>
        <v>0.36458313333333331</v>
      </c>
      <c r="D109" s="176">
        <v>45</v>
      </c>
      <c r="E109" s="175">
        <v>25</v>
      </c>
      <c r="F109" s="90" t="s">
        <v>76</v>
      </c>
      <c r="G109" s="88"/>
      <c r="H109" s="91"/>
      <c r="I109" s="91"/>
      <c r="J109" s="91"/>
      <c r="K109" s="91"/>
      <c r="L109" s="92"/>
      <c r="N109" s="2"/>
    </row>
    <row r="110" spans="2:14" ht="14.25" x14ac:dyDescent="0.2">
      <c r="B110" s="205"/>
      <c r="C110" s="199"/>
      <c r="D110" s="195"/>
      <c r="E110" s="176"/>
      <c r="F110" s="95" t="s">
        <v>77</v>
      </c>
      <c r="G110" s="88"/>
      <c r="H110" s="88"/>
      <c r="I110" s="88"/>
      <c r="J110" s="88"/>
      <c r="K110" s="88"/>
      <c r="L110" s="89"/>
      <c r="N110" s="2"/>
    </row>
    <row r="111" spans="2:14" ht="15" thickBot="1" x14ac:dyDescent="0.25">
      <c r="B111" s="116">
        <f>C109</f>
        <v>0.36458313333333331</v>
      </c>
      <c r="C111" s="117">
        <f>B111+(D111*H9)</f>
        <v>0.37152753333333333</v>
      </c>
      <c r="D111" s="118">
        <f>$I$16</f>
        <v>10</v>
      </c>
      <c r="E111" s="119"/>
      <c r="F111" s="219" t="s">
        <v>27</v>
      </c>
      <c r="G111" s="220"/>
      <c r="H111" s="220"/>
      <c r="I111" s="220"/>
      <c r="J111" s="220"/>
      <c r="K111" s="220"/>
      <c r="L111" s="221"/>
      <c r="N111" s="2"/>
    </row>
    <row r="112" spans="2:14" ht="14.25" x14ac:dyDescent="0.2">
      <c r="B112" s="200">
        <f>C111</f>
        <v>0.37152753333333333</v>
      </c>
      <c r="C112" s="199">
        <f>B112+(D112*H$9)</f>
        <v>0.40277733333333332</v>
      </c>
      <c r="D112" s="195">
        <v>45</v>
      </c>
      <c r="E112" s="195">
        <v>26</v>
      </c>
      <c r="F112" s="109" t="s">
        <v>78</v>
      </c>
      <c r="G112" s="120"/>
      <c r="H112" s="120"/>
      <c r="I112" s="120"/>
      <c r="J112" s="120"/>
      <c r="K112" s="120"/>
      <c r="L112" s="121"/>
      <c r="N112" s="2"/>
    </row>
    <row r="113" spans="2:14" ht="14.25" x14ac:dyDescent="0.2">
      <c r="B113" s="185"/>
      <c r="C113" s="183"/>
      <c r="D113" s="177"/>
      <c r="E113" s="177"/>
      <c r="F113" s="93" t="s">
        <v>79</v>
      </c>
      <c r="G113" s="122"/>
      <c r="H113" s="122"/>
      <c r="I113" s="122"/>
      <c r="J113" s="122"/>
      <c r="K113" s="122"/>
      <c r="L113" s="123"/>
      <c r="N113" s="2"/>
    </row>
    <row r="114" spans="2:14" ht="14.25" x14ac:dyDescent="0.2">
      <c r="B114" s="71">
        <f>C112</f>
        <v>0.40277733333333332</v>
      </c>
      <c r="C114" s="72">
        <f>B114+(D114*H9)</f>
        <v>0.40972173333333334</v>
      </c>
      <c r="D114" s="66">
        <f>$I$16</f>
        <v>10</v>
      </c>
      <c r="E114" s="132"/>
      <c r="F114" s="225" t="s">
        <v>27</v>
      </c>
      <c r="G114" s="226"/>
      <c r="H114" s="226"/>
      <c r="I114" s="226"/>
      <c r="J114" s="226"/>
      <c r="K114" s="226"/>
      <c r="L114" s="227"/>
      <c r="N114" s="2"/>
    </row>
    <row r="115" spans="2:14" ht="14.25" x14ac:dyDescent="0.2">
      <c r="B115" s="184">
        <f>C114</f>
        <v>0.40972173333333334</v>
      </c>
      <c r="C115" s="178">
        <f>B115+(D115*H$9)</f>
        <v>0.44097153333333333</v>
      </c>
      <c r="D115" s="176">
        <v>45</v>
      </c>
      <c r="E115" s="176">
        <v>27</v>
      </c>
      <c r="F115" s="90" t="s">
        <v>80</v>
      </c>
      <c r="G115" s="124"/>
      <c r="H115" s="124"/>
      <c r="I115" s="124"/>
      <c r="J115" s="124"/>
      <c r="K115" s="124"/>
      <c r="L115" s="125"/>
      <c r="N115" s="2"/>
    </row>
    <row r="116" spans="2:14" ht="14.25" x14ac:dyDescent="0.2">
      <c r="B116" s="185"/>
      <c r="C116" s="183"/>
      <c r="D116" s="177"/>
      <c r="E116" s="177"/>
      <c r="F116" s="126"/>
      <c r="G116" s="122"/>
      <c r="H116" s="122"/>
      <c r="I116" s="122"/>
      <c r="J116" s="122"/>
      <c r="K116" s="122"/>
      <c r="L116" s="123"/>
      <c r="N116" s="2"/>
    </row>
    <row r="117" spans="2:14" ht="14.25" x14ac:dyDescent="0.2">
      <c r="B117" s="64">
        <f>C115</f>
        <v>0.44097153333333333</v>
      </c>
      <c r="C117" s="138">
        <f>B117+(D117*H9)</f>
        <v>0.44791593333333335</v>
      </c>
      <c r="D117" s="66">
        <f>$I$16</f>
        <v>10</v>
      </c>
      <c r="E117" s="137"/>
      <c r="F117" s="222" t="s">
        <v>27</v>
      </c>
      <c r="G117" s="223"/>
      <c r="H117" s="223"/>
      <c r="I117" s="223"/>
      <c r="J117" s="223"/>
      <c r="K117" s="223"/>
      <c r="L117" s="224"/>
      <c r="N117" s="2"/>
    </row>
    <row r="118" spans="2:14" ht="29.45" customHeight="1" x14ac:dyDescent="0.2">
      <c r="B118" s="184">
        <f>C117</f>
        <v>0.44791593333333335</v>
      </c>
      <c r="C118" s="178">
        <f>B118+(D118*H$9)</f>
        <v>0.47916573333333334</v>
      </c>
      <c r="D118" s="176">
        <v>45</v>
      </c>
      <c r="E118" s="176">
        <v>28</v>
      </c>
      <c r="F118" s="160" t="s">
        <v>81</v>
      </c>
      <c r="G118" s="161"/>
      <c r="H118" s="161"/>
      <c r="I118" s="161"/>
      <c r="J118" s="161"/>
      <c r="K118" s="161"/>
      <c r="L118" s="162"/>
      <c r="N118" s="2"/>
    </row>
    <row r="119" spans="2:14" ht="14.25" x14ac:dyDescent="0.2">
      <c r="B119" s="185"/>
      <c r="C119" s="183"/>
      <c r="D119" s="177"/>
      <c r="E119" s="177"/>
      <c r="F119" s="93" t="s">
        <v>82</v>
      </c>
      <c r="G119" s="122"/>
      <c r="H119" s="122"/>
      <c r="I119" s="122"/>
      <c r="J119" s="122"/>
      <c r="K119" s="122"/>
      <c r="L119" s="123"/>
      <c r="N119" s="2"/>
    </row>
    <row r="120" spans="2:14" ht="14.25" x14ac:dyDescent="0.2">
      <c r="B120" s="64">
        <f>C118</f>
        <v>0.47916573333333334</v>
      </c>
      <c r="C120" s="138">
        <f>B120+(D120*H$9)</f>
        <v>0.49999893333333334</v>
      </c>
      <c r="D120" s="66">
        <f>$I$15</f>
        <v>30</v>
      </c>
      <c r="E120" s="134"/>
      <c r="F120" s="225" t="s">
        <v>34</v>
      </c>
      <c r="G120" s="226"/>
      <c r="H120" s="226"/>
      <c r="I120" s="226"/>
      <c r="J120" s="226"/>
      <c r="K120" s="226"/>
      <c r="L120" s="227"/>
      <c r="N120" s="2"/>
    </row>
    <row r="121" spans="2:14" ht="13.9" customHeight="1" x14ac:dyDescent="0.2">
      <c r="B121" s="184">
        <f>C120</f>
        <v>0.49999893333333334</v>
      </c>
      <c r="C121" s="178">
        <f>B121+(D121*$H$9)</f>
        <v>0.53124873333333333</v>
      </c>
      <c r="D121" s="176">
        <v>45</v>
      </c>
      <c r="E121" s="176">
        <v>29</v>
      </c>
      <c r="F121" s="160" t="s">
        <v>83</v>
      </c>
      <c r="G121" s="161"/>
      <c r="H121" s="161"/>
      <c r="I121" s="161"/>
      <c r="J121" s="161"/>
      <c r="K121" s="161"/>
      <c r="L121" s="162"/>
      <c r="N121" s="2"/>
    </row>
    <row r="122" spans="2:14" ht="13.9" customHeight="1" x14ac:dyDescent="0.2">
      <c r="B122" s="185"/>
      <c r="C122" s="183"/>
      <c r="D122" s="177"/>
      <c r="E122" s="177"/>
      <c r="F122" s="163"/>
      <c r="G122" s="164"/>
      <c r="H122" s="164"/>
      <c r="I122" s="164"/>
      <c r="J122" s="164"/>
      <c r="K122" s="164"/>
      <c r="L122" s="165"/>
      <c r="N122" s="2"/>
    </row>
    <row r="123" spans="2:14" ht="15" thickBot="1" x14ac:dyDescent="0.25">
      <c r="B123" s="71">
        <f>C121</f>
        <v>0.53124873333333333</v>
      </c>
      <c r="C123" s="72">
        <f>B123+(D123*H9)</f>
        <v>0.5381931333333333</v>
      </c>
      <c r="D123" s="66">
        <f>$I$16</f>
        <v>10</v>
      </c>
      <c r="E123" s="127"/>
      <c r="F123" s="216" t="s">
        <v>84</v>
      </c>
      <c r="G123" s="217"/>
      <c r="H123" s="217"/>
      <c r="I123" s="217"/>
      <c r="J123" s="217"/>
      <c r="K123" s="217"/>
      <c r="L123" s="218"/>
    </row>
    <row r="124" spans="2:14" x14ac:dyDescent="0.2">
      <c r="B124" s="184">
        <f>C123</f>
        <v>0.5381931333333333</v>
      </c>
      <c r="C124" s="178">
        <f>B124+(D124*H9)</f>
        <v>0.62152593333333328</v>
      </c>
      <c r="D124" s="176">
        <v>120</v>
      </c>
      <c r="E124" s="206"/>
      <c r="F124" s="208" t="s">
        <v>85</v>
      </c>
      <c r="G124" s="210" t="s">
        <v>86</v>
      </c>
      <c r="H124" s="211"/>
      <c r="I124" s="211"/>
      <c r="J124" s="211"/>
      <c r="K124" s="211"/>
      <c r="L124" s="212"/>
    </row>
    <row r="125" spans="2:14" ht="13.5" thickBot="1" x14ac:dyDescent="0.25">
      <c r="B125" s="185"/>
      <c r="C125" s="183"/>
      <c r="D125" s="177"/>
      <c r="E125" s="207"/>
      <c r="F125" s="209"/>
      <c r="G125" s="213"/>
      <c r="H125" s="214"/>
      <c r="I125" s="214"/>
      <c r="J125" s="214"/>
      <c r="K125" s="214"/>
      <c r="L125" s="215"/>
    </row>
    <row r="126" spans="2:14" ht="18" customHeight="1" thickBot="1" x14ac:dyDescent="0.25">
      <c r="B126" s="116">
        <f>C124</f>
        <v>0.62152593333333328</v>
      </c>
      <c r="C126" s="117" t="s">
        <v>87</v>
      </c>
      <c r="D126" s="119"/>
      <c r="E126" s="136"/>
      <c r="F126" s="128" t="s">
        <v>88</v>
      </c>
      <c r="G126" s="129"/>
      <c r="H126" s="129"/>
      <c r="I126" s="129"/>
      <c r="J126" s="129"/>
      <c r="K126" s="129"/>
      <c r="L126" s="130"/>
    </row>
  </sheetData>
  <sheetProtection algorithmName="SHA-512" hashValue="xQMpoc39NjiMgo2tvN2foR8uxTPXE1II2UtpM87Kmxs6lUEHEAlg+ETtp9GEFUFeandjy1LXMLiHD7xLW1phMg==" saltValue="16SVQeej8PmgG0n2cIbbUw==" spinCount="100000" sheet="1" objects="1" scenarios="1"/>
  <mergeCells count="175">
    <mergeCell ref="G124:L125"/>
    <mergeCell ref="F123:L123"/>
    <mergeCell ref="F111:L111"/>
    <mergeCell ref="F117:L117"/>
    <mergeCell ref="F114:L114"/>
    <mergeCell ref="F120:L120"/>
    <mergeCell ref="F100:L100"/>
    <mergeCell ref="F53:L53"/>
    <mergeCell ref="F50:L50"/>
    <mergeCell ref="F52:L52"/>
    <mergeCell ref="F62:L62"/>
    <mergeCell ref="F68:L68"/>
    <mergeCell ref="F74:L74"/>
    <mergeCell ref="F94:L94"/>
    <mergeCell ref="F88:L88"/>
    <mergeCell ref="F86:L86"/>
    <mergeCell ref="F118:L118"/>
    <mergeCell ref="F121:L122"/>
    <mergeCell ref="F76:L76"/>
    <mergeCell ref="C121:C122"/>
    <mergeCell ref="B121:B122"/>
    <mergeCell ref="E121:E122"/>
    <mergeCell ref="D121:D122"/>
    <mergeCell ref="B124:B125"/>
    <mergeCell ref="C124:C125"/>
    <mergeCell ref="D124:D125"/>
    <mergeCell ref="E124:E125"/>
    <mergeCell ref="F124:F125"/>
    <mergeCell ref="C109:C110"/>
    <mergeCell ref="D109:D110"/>
    <mergeCell ref="E109:E110"/>
    <mergeCell ref="B101:B102"/>
    <mergeCell ref="C101:C102"/>
    <mergeCell ref="D101:D102"/>
    <mergeCell ref="E101:E102"/>
    <mergeCell ref="B104:B105"/>
    <mergeCell ref="C118:C119"/>
    <mergeCell ref="B118:B119"/>
    <mergeCell ref="E118:E119"/>
    <mergeCell ref="D118:D119"/>
    <mergeCell ref="B92:B93"/>
    <mergeCell ref="C92:C93"/>
    <mergeCell ref="D92:D93"/>
    <mergeCell ref="E92:E93"/>
    <mergeCell ref="B89:B90"/>
    <mergeCell ref="C89:C90"/>
    <mergeCell ref="D89:D90"/>
    <mergeCell ref="E89:E90"/>
    <mergeCell ref="E115:E116"/>
    <mergeCell ref="D115:D116"/>
    <mergeCell ref="C115:C116"/>
    <mergeCell ref="B115:B116"/>
    <mergeCell ref="E112:E113"/>
    <mergeCell ref="D112:D113"/>
    <mergeCell ref="C112:C113"/>
    <mergeCell ref="B112:B113"/>
    <mergeCell ref="D95:D96"/>
    <mergeCell ref="E95:E96"/>
    <mergeCell ref="B98:B99"/>
    <mergeCell ref="C98:C99"/>
    <mergeCell ref="D98:D99"/>
    <mergeCell ref="E98:E99"/>
    <mergeCell ref="C95:C96"/>
    <mergeCell ref="B109:B110"/>
    <mergeCell ref="B78:B79"/>
    <mergeCell ref="C78:C79"/>
    <mergeCell ref="D78:D79"/>
    <mergeCell ref="E78:E79"/>
    <mergeCell ref="B75:B76"/>
    <mergeCell ref="C75:C76"/>
    <mergeCell ref="D75:D76"/>
    <mergeCell ref="E75:E76"/>
    <mergeCell ref="B86:B87"/>
    <mergeCell ref="C86:C87"/>
    <mergeCell ref="D86:D87"/>
    <mergeCell ref="E86:E87"/>
    <mergeCell ref="B83:B84"/>
    <mergeCell ref="C83:C84"/>
    <mergeCell ref="D83:D84"/>
    <mergeCell ref="E83:E84"/>
    <mergeCell ref="B72:B73"/>
    <mergeCell ref="C72:C73"/>
    <mergeCell ref="D72:D73"/>
    <mergeCell ref="E72:E73"/>
    <mergeCell ref="B69:B70"/>
    <mergeCell ref="C69:C70"/>
    <mergeCell ref="D69:D70"/>
    <mergeCell ref="E69:E70"/>
    <mergeCell ref="B37:B38"/>
    <mergeCell ref="C37:C38"/>
    <mergeCell ref="C43:C44"/>
    <mergeCell ref="B46:B47"/>
    <mergeCell ref="C46:C47"/>
    <mergeCell ref="B12:H12"/>
    <mergeCell ref="B13:H13"/>
    <mergeCell ref="B57:B58"/>
    <mergeCell ref="C57:C58"/>
    <mergeCell ref="D57:D58"/>
    <mergeCell ref="E57:E58"/>
    <mergeCell ref="D46:D47"/>
    <mergeCell ref="D49:D50"/>
    <mergeCell ref="D52:D53"/>
    <mergeCell ref="E46:E47"/>
    <mergeCell ref="E49:E50"/>
    <mergeCell ref="E52:E53"/>
    <mergeCell ref="B49:B50"/>
    <mergeCell ref="C49:C50"/>
    <mergeCell ref="B52:B53"/>
    <mergeCell ref="C52:C53"/>
    <mergeCell ref="C40:C41"/>
    <mergeCell ref="B14:H14"/>
    <mergeCell ref="D31:D32"/>
    <mergeCell ref="D34:D35"/>
    <mergeCell ref="E31:E32"/>
    <mergeCell ref="E34:E35"/>
    <mergeCell ref="F41:L41"/>
    <mergeCell ref="F42:L42"/>
    <mergeCell ref="B95:B96"/>
    <mergeCell ref="G23:J23"/>
    <mergeCell ref="G24:J24"/>
    <mergeCell ref="G25:J25"/>
    <mergeCell ref="C31:C32"/>
    <mergeCell ref="B34:B35"/>
    <mergeCell ref="C34:C35"/>
    <mergeCell ref="B43:B44"/>
    <mergeCell ref="B31:B32"/>
    <mergeCell ref="B66:B67"/>
    <mergeCell ref="C66:C67"/>
    <mergeCell ref="D66:D67"/>
    <mergeCell ref="E66:E67"/>
    <mergeCell ref="B63:B64"/>
    <mergeCell ref="C63:C64"/>
    <mergeCell ref="D63:D64"/>
    <mergeCell ref="E63:E64"/>
    <mergeCell ref="B40:B41"/>
    <mergeCell ref="B60:B61"/>
    <mergeCell ref="F44:L44"/>
    <mergeCell ref="F46:L46"/>
    <mergeCell ref="F47:L47"/>
    <mergeCell ref="F48:L48"/>
    <mergeCell ref="F40:L40"/>
    <mergeCell ref="F43:L43"/>
    <mergeCell ref="C104:C105"/>
    <mergeCell ref="D104:D105"/>
    <mergeCell ref="E104:E105"/>
    <mergeCell ref="C60:C61"/>
    <mergeCell ref="D60:D61"/>
    <mergeCell ref="E60:E61"/>
    <mergeCell ref="F49:L49"/>
    <mergeCell ref="E40:E41"/>
    <mergeCell ref="E43:E44"/>
    <mergeCell ref="D40:D41"/>
    <mergeCell ref="D43:D44"/>
    <mergeCell ref="B16:H16"/>
    <mergeCell ref="B15:H15"/>
    <mergeCell ref="B26:F26"/>
    <mergeCell ref="B21:F21"/>
    <mergeCell ref="K17:L25"/>
    <mergeCell ref="F36:L36"/>
    <mergeCell ref="F37:L37"/>
    <mergeCell ref="F38:L38"/>
    <mergeCell ref="F30:L30"/>
    <mergeCell ref="F35:L35"/>
    <mergeCell ref="F31:L31"/>
    <mergeCell ref="F32:L32"/>
    <mergeCell ref="F34:L34"/>
    <mergeCell ref="G17:J17"/>
    <mergeCell ref="G19:J19"/>
    <mergeCell ref="G20:J20"/>
    <mergeCell ref="G22:J22"/>
    <mergeCell ref="G26:L26"/>
    <mergeCell ref="G21:J21"/>
    <mergeCell ref="G18:J18"/>
    <mergeCell ref="E37:E38"/>
    <mergeCell ref="D37:D38"/>
  </mergeCells>
  <phoneticPr fontId="0" type="noConversion"/>
  <pageMargins left="0.59055118110236227" right="0.59055118110236227" top="0.6692913385826772" bottom="0.55118110236220474" header="0.31496062992125984" footer="0"/>
  <pageSetup paperSize="9" scale="81" fitToHeight="0" orientation="portrait" horizontalDpi="4294967293" r:id="rId1"/>
  <headerFooter alignWithMargins="0">
    <oddHeader>&amp;L&amp;G&amp;C&amp;G&amp;R&amp;"Arial,Fed"&amp;12 &amp;KFF00002022</oddHeader>
    <oddFooter>&amp;LLektionsplanen er godkendt af:&amp;C&amp;G</oddFooter>
  </headerFooter>
  <rowBreaks count="2" manualBreakCount="2">
    <brk id="53" max="16383" man="1"/>
    <brk id="105"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1"/>
  <sheetViews>
    <sheetView showZeros="0" workbookViewId="0">
      <selection activeCell="A3" sqref="A3"/>
    </sheetView>
  </sheetViews>
  <sheetFormatPr defaultColWidth="9.140625" defaultRowHeight="12.75" x14ac:dyDescent="0.2"/>
  <cols>
    <col min="1" max="1" width="31" style="9" customWidth="1"/>
    <col min="2" max="9" width="10.7109375" style="9" customWidth="1"/>
    <col min="10" max="16384" width="9.140625" style="9"/>
  </cols>
  <sheetData>
    <row r="1" spans="1:8" ht="15.75" x14ac:dyDescent="0.25">
      <c r="A1" s="7" t="s">
        <v>89</v>
      </c>
      <c r="B1" s="8"/>
      <c r="C1" s="8"/>
      <c r="D1" s="6" t="s">
        <v>90</v>
      </c>
      <c r="E1" s="8"/>
      <c r="F1" s="8"/>
    </row>
    <row r="2" spans="1:8" ht="15.75" x14ac:dyDescent="0.25">
      <c r="B2" s="10"/>
      <c r="C2" s="10"/>
      <c r="D2" s="10"/>
      <c r="E2" s="10"/>
      <c r="F2" s="10"/>
    </row>
    <row r="3" spans="1:8" ht="15.75" x14ac:dyDescent="0.2">
      <c r="A3" s="11" t="s">
        <v>91</v>
      </c>
      <c r="B3" s="12"/>
      <c r="C3" s="12"/>
      <c r="D3" s="12"/>
      <c r="E3" s="12"/>
      <c r="F3" s="13"/>
      <c r="G3" s="13"/>
      <c r="H3" s="13"/>
    </row>
    <row r="4" spans="1:8" ht="15.75" x14ac:dyDescent="0.25">
      <c r="A4" s="7" t="s">
        <v>92</v>
      </c>
      <c r="B4" s="10"/>
      <c r="C4" s="14"/>
      <c r="D4" s="15"/>
      <c r="E4" s="16"/>
    </row>
    <row r="5" spans="1:8" ht="15.75" x14ac:dyDescent="0.25">
      <c r="A5" s="17"/>
      <c r="B5" s="10"/>
      <c r="C5" s="14"/>
      <c r="D5" s="15"/>
      <c r="E5" s="16"/>
    </row>
    <row r="6" spans="1:8" ht="15.75" x14ac:dyDescent="0.25">
      <c r="A6" s="17" t="s">
        <v>93</v>
      </c>
      <c r="B6" s="10"/>
      <c r="C6" s="14"/>
      <c r="D6" s="15"/>
      <c r="E6" s="16"/>
    </row>
    <row r="7" spans="1:8" ht="15.75" x14ac:dyDescent="0.25">
      <c r="B7" s="10"/>
      <c r="C7" s="14"/>
      <c r="D7" s="15"/>
      <c r="E7" s="16"/>
    </row>
    <row r="8" spans="1:8" x14ac:dyDescent="0.2">
      <c r="A8" s="11" t="s">
        <v>94</v>
      </c>
      <c r="B8" s="18"/>
    </row>
    <row r="9" spans="1:8" x14ac:dyDescent="0.2">
      <c r="A9" s="19" t="s">
        <v>95</v>
      </c>
      <c r="B9" s="235">
        <f>Lektionsoversigt!G19</f>
        <v>0</v>
      </c>
      <c r="C9" s="235"/>
      <c r="D9" s="235"/>
      <c r="E9" s="235"/>
      <c r="F9" s="235"/>
      <c r="G9" s="235"/>
    </row>
    <row r="10" spans="1:8" x14ac:dyDescent="0.2">
      <c r="A10" s="27" t="s">
        <v>96</v>
      </c>
      <c r="B10" s="235">
        <f>Lektionsoversigt!G20</f>
        <v>0</v>
      </c>
      <c r="C10" s="235"/>
      <c r="D10" s="235"/>
      <c r="E10" s="235"/>
      <c r="F10" s="235"/>
      <c r="G10" s="235"/>
    </row>
    <row r="11" spans="1:8" x14ac:dyDescent="0.2">
      <c r="A11" s="19" t="s">
        <v>97</v>
      </c>
      <c r="B11" s="235">
        <f>Lektionsoversigt!G21</f>
        <v>0</v>
      </c>
      <c r="C11" s="235"/>
      <c r="D11" s="235"/>
      <c r="E11" s="235"/>
      <c r="F11" s="235"/>
      <c r="G11" s="235"/>
    </row>
    <row r="12" spans="1:8" x14ac:dyDescent="0.2">
      <c r="A12" s="27" t="s">
        <v>98</v>
      </c>
      <c r="B12" s="235">
        <f>Lektionsoversigt!G22</f>
        <v>0</v>
      </c>
      <c r="C12" s="235"/>
      <c r="D12" s="235"/>
      <c r="E12" s="235"/>
      <c r="F12" s="235"/>
      <c r="G12" s="235"/>
    </row>
    <row r="13" spans="1:8" x14ac:dyDescent="0.2">
      <c r="A13" s="19" t="s">
        <v>14</v>
      </c>
      <c r="B13" s="235">
        <f>Lektionsoversigt!G23</f>
        <v>0</v>
      </c>
      <c r="C13" s="235"/>
      <c r="D13" s="235"/>
      <c r="E13" s="235"/>
      <c r="F13" s="235"/>
      <c r="G13" s="235"/>
    </row>
    <row r="14" spans="1:8" x14ac:dyDescent="0.2">
      <c r="A14" s="19" t="s">
        <v>99</v>
      </c>
      <c r="B14" s="235">
        <f>Lektionsoversigt!G26</f>
        <v>0</v>
      </c>
      <c r="C14" s="235"/>
      <c r="D14" s="235"/>
      <c r="E14" s="235"/>
      <c r="F14" s="235"/>
      <c r="G14" s="235"/>
    </row>
    <row r="15" spans="1:8" x14ac:dyDescent="0.2">
      <c r="A15" s="28"/>
      <c r="B15" s="20"/>
      <c r="C15" s="20"/>
      <c r="D15" s="20"/>
      <c r="E15" s="20"/>
      <c r="F15" s="20"/>
      <c r="G15" s="20"/>
    </row>
    <row r="16" spans="1:8" x14ac:dyDescent="0.2">
      <c r="A16" s="11" t="s">
        <v>100</v>
      </c>
      <c r="D16" s="20"/>
    </row>
    <row r="17" spans="1:9" x14ac:dyDescent="0.2">
      <c r="A17" s="19" t="s">
        <v>101</v>
      </c>
      <c r="B17" s="235">
        <f>IF(Lektionsoversigt!G24&lt;&gt;0,Lektionsoversigt!G24,Lektionsoversigt!$G$20)</f>
        <v>0</v>
      </c>
      <c r="C17" s="235"/>
      <c r="D17" s="235"/>
      <c r="E17" s="235"/>
      <c r="F17" s="235"/>
      <c r="G17" s="235"/>
    </row>
    <row r="18" spans="1:9" ht="14.45" customHeight="1" x14ac:dyDescent="0.2">
      <c r="A18" s="19" t="s">
        <v>102</v>
      </c>
      <c r="B18" s="235">
        <f>IF(Lektionsoversigt!G25&lt;&gt;0,Lektionsoversigt!G25,Lektionsoversigt!$G$20)</f>
        <v>0</v>
      </c>
      <c r="C18" s="235"/>
      <c r="D18" s="235"/>
      <c r="E18" s="235"/>
      <c r="F18" s="235"/>
      <c r="G18" s="235"/>
    </row>
    <row r="19" spans="1:9" x14ac:dyDescent="0.2">
      <c r="D19" s="20"/>
    </row>
    <row r="20" spans="1:9" ht="12.75" customHeight="1" x14ac:dyDescent="0.2">
      <c r="A20" s="11" t="s">
        <v>103</v>
      </c>
      <c r="B20" s="18"/>
    </row>
    <row r="21" spans="1:9" x14ac:dyDescent="0.2">
      <c r="A21" s="236" t="s">
        <v>104</v>
      </c>
      <c r="B21" s="236"/>
      <c r="C21" s="236"/>
      <c r="D21" s="237">
        <f>Lektionsoversigt!G17</f>
        <v>0</v>
      </c>
      <c r="E21" s="238"/>
      <c r="F21" s="238"/>
      <c r="G21" s="239"/>
    </row>
    <row r="22" spans="1:9" x14ac:dyDescent="0.2">
      <c r="A22" s="236" t="s">
        <v>105</v>
      </c>
      <c r="B22" s="236"/>
      <c r="C22" s="236"/>
      <c r="D22" s="237">
        <f>Lektionsoversigt!G18</f>
        <v>0</v>
      </c>
      <c r="E22" s="238"/>
      <c r="F22" s="238"/>
      <c r="G22" s="239"/>
    </row>
    <row r="23" spans="1:9" x14ac:dyDescent="0.2">
      <c r="A23" s="25"/>
      <c r="B23" s="25"/>
      <c r="C23" s="25"/>
      <c r="D23" s="26"/>
      <c r="E23" s="26"/>
      <c r="F23" s="26"/>
      <c r="G23" s="26"/>
    </row>
    <row r="24" spans="1:9" x14ac:dyDescent="0.2">
      <c r="A24" s="11" t="s">
        <v>106</v>
      </c>
      <c r="D24" s="18"/>
    </row>
    <row r="25" spans="1:9" ht="13.5" customHeight="1" x14ac:dyDescent="0.2">
      <c r="A25" s="19" t="s">
        <v>107</v>
      </c>
      <c r="B25" s="234">
        <f>Lektionsoversigt!G29</f>
        <v>0</v>
      </c>
      <c r="C25" s="234"/>
      <c r="D25" s="234">
        <f>Lektionsoversigt!G56</f>
        <v>0</v>
      </c>
      <c r="E25" s="234"/>
      <c r="F25" s="234">
        <f>Lektionsoversigt!G82</f>
        <v>0</v>
      </c>
      <c r="G25" s="234"/>
      <c r="H25" s="234">
        <f>Lektionsoversigt!G108</f>
        <v>0</v>
      </c>
      <c r="I25" s="234"/>
    </row>
    <row r="26" spans="1:9" ht="13.5" customHeight="1" x14ac:dyDescent="0.2">
      <c r="A26" s="19" t="s">
        <v>108</v>
      </c>
      <c r="B26" s="21">
        <f>Lektionsoversigt!B30</f>
        <v>0.33333333333333331</v>
      </c>
      <c r="C26" s="21">
        <f>Lektionsoversigt!C52</f>
        <v>0.6562479333333332</v>
      </c>
      <c r="D26" s="21">
        <f>Lektionsoversigt!B57</f>
        <v>0.33333333333333331</v>
      </c>
      <c r="E26" s="21">
        <f>Lektionsoversigt!C78</f>
        <v>0.6458313333333332</v>
      </c>
      <c r="F26" s="21">
        <f>Lektionsoversigt!B83</f>
        <v>0.33333333333333331</v>
      </c>
      <c r="G26" s="21">
        <f>Lektionsoversigt!C104</f>
        <v>0.6458313333333332</v>
      </c>
      <c r="H26" s="21">
        <f>Lektionsoversigt!B109</f>
        <v>0.33333333333333331</v>
      </c>
      <c r="I26" s="21">
        <f>Lektionsoversigt!C121</f>
        <v>0.53124873333333333</v>
      </c>
    </row>
    <row r="28" spans="1:9" x14ac:dyDescent="0.2">
      <c r="A28" s="22" t="s">
        <v>109</v>
      </c>
      <c r="B28" s="23"/>
    </row>
    <row r="29" spans="1:9" x14ac:dyDescent="0.2">
      <c r="A29" s="19" t="s">
        <v>110</v>
      </c>
      <c r="B29" s="139">
        <f>Lektionsoversigt!G108</f>
        <v>0</v>
      </c>
      <c r="C29" s="24"/>
      <c r="D29" s="24"/>
      <c r="E29" s="24"/>
    </row>
    <row r="30" spans="1:9" x14ac:dyDescent="0.2">
      <c r="A30" s="19" t="s">
        <v>111</v>
      </c>
      <c r="B30" s="21">
        <f>Lektionsoversigt!B124</f>
        <v>0.5381931333333333</v>
      </c>
      <c r="C30" s="16"/>
      <c r="D30" s="16"/>
      <c r="E30" s="16"/>
    </row>
    <row r="31" spans="1:9" x14ac:dyDescent="0.2">
      <c r="A31" s="140" t="s">
        <v>112</v>
      </c>
      <c r="B31" s="21">
        <f>Lektionsoversigt!C124</f>
        <v>0.62152593333333328</v>
      </c>
      <c r="C31" s="16"/>
      <c r="D31" s="16"/>
      <c r="E31" s="16"/>
    </row>
  </sheetData>
  <sheetProtection algorithmName="SHA-512" hashValue="t9BC35SnIDzXnDR/XRGDIAgBH9kPh2nu039h7UD3KplkjPdYvfhUHI7kv2inrKs+bT5fgoUoMlvCQ4mV/i3bNQ==" saltValue="mEtybrT9koJnVJip2WzJUQ==" spinCount="100000" sheet="1" objects="1" scenarios="1"/>
  <mergeCells count="16">
    <mergeCell ref="H25:I25"/>
    <mergeCell ref="B25:C25"/>
    <mergeCell ref="D25:E25"/>
    <mergeCell ref="F25:G25"/>
    <mergeCell ref="B9:G9"/>
    <mergeCell ref="B10:G10"/>
    <mergeCell ref="B11:G11"/>
    <mergeCell ref="B14:G14"/>
    <mergeCell ref="B12:G12"/>
    <mergeCell ref="B13:G13"/>
    <mergeCell ref="B17:G17"/>
    <mergeCell ref="B18:G18"/>
    <mergeCell ref="A21:C21"/>
    <mergeCell ref="D21:G21"/>
    <mergeCell ref="A22:C22"/>
    <mergeCell ref="D22:G22"/>
  </mergeCells>
  <hyperlinks>
    <hyperlink ref="D1" r:id="rId1" xr:uid="{00000000-0004-0000-0100-000000000000}"/>
  </hyperlinks>
  <pageMargins left="0.74803149606299213" right="0.74803149606299213" top="0.98425196850393704" bottom="0.98425196850393704" header="0" footer="0"/>
  <pageSetup paperSize="9" orientation="landscape" horizontalDpi="4294967293" verticalDpi="12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2C579FA7422F43AFFE04C4681F687F" ma:contentTypeVersion="15" ma:contentTypeDescription="Opret et nyt dokument." ma:contentTypeScope="" ma:versionID="694d292457df1b40a9a3c2f8ce7f8e48">
  <xsd:schema xmlns:xsd="http://www.w3.org/2001/XMLSchema" xmlns:xs="http://www.w3.org/2001/XMLSchema" xmlns:p="http://schemas.microsoft.com/office/2006/metadata/properties" xmlns:ns2="ba483aed-b211-47cc-b03a-9249bcb5c634" xmlns:ns3="a0a8d17b-00fa-4268-ad10-91c379081185" targetNamespace="http://schemas.microsoft.com/office/2006/metadata/properties" ma:root="true" ma:fieldsID="27cdf03403dd60be650cf6807c95e2a3" ns2:_="" ns3:_="">
    <xsd:import namespace="ba483aed-b211-47cc-b03a-9249bcb5c634"/>
    <xsd:import namespace="a0a8d17b-00fa-4268-ad10-91c379081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83aed-b211-47cc-b03a-9249bcb5c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78d8fed3-eade-4d2d-8e51-d1e1973cc8b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8d17b-00fa-4268-ad10-91c379081185"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d7945831-71c8-4289-8dd0-66af2d800f8d}" ma:internalName="TaxCatchAll" ma:showField="CatchAllData" ma:web="a0a8d17b-00fa-4268-ad10-91c3790811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483aed-b211-47cc-b03a-9249bcb5c634">
      <Terms xmlns="http://schemas.microsoft.com/office/infopath/2007/PartnerControls"/>
    </lcf76f155ced4ddcb4097134ff3c332f>
    <TaxCatchAll xmlns="a0a8d17b-00fa-4268-ad10-91c379081185" xsi:nil="true"/>
  </documentManagement>
</p:properties>
</file>

<file path=customXml/itemProps1.xml><?xml version="1.0" encoding="utf-8"?>
<ds:datastoreItem xmlns:ds="http://schemas.openxmlformats.org/officeDocument/2006/customXml" ds:itemID="{7422E489-EB6E-4E4A-823F-E9CBE2ADD988}"/>
</file>

<file path=customXml/itemProps2.xml><?xml version="1.0" encoding="utf-8"?>
<ds:datastoreItem xmlns:ds="http://schemas.openxmlformats.org/officeDocument/2006/customXml" ds:itemID="{E86BB9AD-A863-41FA-8023-F4AC1CE4B788}"/>
</file>

<file path=customXml/itemProps3.xml><?xml version="1.0" encoding="utf-8"?>
<ds:datastoreItem xmlns:ds="http://schemas.openxmlformats.org/officeDocument/2006/customXml" ds:itemID="{631C5F66-1E57-41A7-9842-A4A2908501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Lektionsoversigt</vt:lpstr>
      <vt:lpstr>Anmeldelse NY</vt:lpstr>
    </vt:vector>
  </TitlesOfParts>
  <Manager/>
  <Company>Transporterhvervets UddannelsRåd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Grundkursus+kl 1+kl 7+ tank</dc:title>
  <dc:subject>ADR-uddannelserne</dc:subject>
  <dc:creator>sep</dc:creator>
  <cp:keywords/>
  <dc:description/>
  <cp:lastModifiedBy>Christina Mie Pedersen</cp:lastModifiedBy>
  <cp:revision/>
  <dcterms:created xsi:type="dcterms:W3CDTF">2003-12-18T09:10:24Z</dcterms:created>
  <dcterms:modified xsi:type="dcterms:W3CDTF">2024-06-06T10:17:23Z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0x010100782C579FA7422F43AFFE04C4681F687F</vt:lpwstr>
  </property>
</Properties>
</file>