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0ADA59D9-DFF1-4CAB-9E21-3F8080938557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Lektionsoversigt" sheetId="1" r:id="rId1"/>
    <sheet name="Anmeldelse NY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9" l="1"/>
  <c r="D21" i="9"/>
  <c r="B18" i="9"/>
  <c r="B17" i="9"/>
  <c r="B14" i="9"/>
  <c r="B10" i="9"/>
  <c r="B11" i="9"/>
  <c r="B12" i="9"/>
  <c r="B13" i="9"/>
  <c r="B9" i="9"/>
  <c r="G38" i="1" l="1"/>
  <c r="D42" i="1"/>
  <c r="D74" i="1"/>
  <c r="D71" i="1"/>
  <c r="D68" i="1"/>
  <c r="D60" i="1"/>
  <c r="D57" i="1"/>
  <c r="D54" i="1"/>
  <c r="D48" i="1"/>
  <c r="D45" i="1"/>
  <c r="B66" i="1"/>
  <c r="D26" i="9" s="1"/>
  <c r="D77" i="1"/>
  <c r="G11" i="1"/>
  <c r="C39" i="1" s="1"/>
  <c r="B40" i="1" s="1"/>
  <c r="C40" i="1" s="1"/>
  <c r="B42" i="1" s="1"/>
  <c r="C42" i="1" s="1"/>
  <c r="B43" i="1" s="1"/>
  <c r="F19" i="1"/>
  <c r="G19" i="1"/>
  <c r="H19" i="1"/>
  <c r="I19" i="1"/>
  <c r="B39" i="1"/>
  <c r="B26" i="9" s="1"/>
  <c r="D51" i="1"/>
  <c r="D39" i="1"/>
  <c r="C66" i="1" l="1"/>
  <c r="B68" i="1" s="1"/>
  <c r="C68" i="1" s="1"/>
  <c r="B69" i="1" s="1"/>
  <c r="G65" i="1"/>
  <c r="B25" i="9"/>
  <c r="C43" i="1"/>
  <c r="B45" i="1" s="1"/>
  <c r="C45" i="1" s="1"/>
  <c r="B46" i="1" s="1"/>
  <c r="C46" i="1" s="1"/>
  <c r="C69" i="1"/>
  <c r="B71" i="1" s="1"/>
  <c r="D25" i="9" l="1"/>
  <c r="B29" i="9"/>
  <c r="B48" i="1"/>
  <c r="C48" i="1" s="1"/>
  <c r="B49" i="1" s="1"/>
  <c r="C49" i="1" s="1"/>
  <c r="B51" i="1" s="1"/>
  <c r="C51" i="1" s="1"/>
  <c r="B52" i="1" s="1"/>
  <c r="C52" i="1" s="1"/>
  <c r="C71" i="1"/>
  <c r="B72" i="1" s="1"/>
  <c r="C72" i="1" s="1"/>
  <c r="B54" i="1" l="1"/>
  <c r="C54" i="1" s="1"/>
  <c r="B55" i="1" s="1"/>
  <c r="C55" i="1" s="1"/>
  <c r="B57" i="1" s="1"/>
  <c r="C57" i="1" s="1"/>
  <c r="B58" i="1" s="1"/>
  <c r="C58" i="1" s="1"/>
  <c r="B74" i="1"/>
  <c r="C74" i="1" s="1"/>
  <c r="B75" i="1" s="1"/>
  <c r="C75" i="1" s="1"/>
  <c r="B77" i="1" l="1"/>
  <c r="C77" i="1" s="1"/>
  <c r="B78" i="1" s="1"/>
  <c r="E26" i="9"/>
  <c r="B60" i="1"/>
  <c r="C60" i="1" s="1"/>
  <c r="B61" i="1" s="1"/>
  <c r="C61" i="1" s="1"/>
  <c r="C26" i="9" s="1"/>
  <c r="B30" i="9" l="1"/>
  <c r="C78" i="1"/>
  <c r="B80" i="1" l="1"/>
  <c r="B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Særlig info:
Kunne være, hvis adgang til undervisning eller eksamen kræver særlige foranstaltninger eller lignende. (Eksempelvis: Ringe til portner, tlf. xx xx xx xx). Anmærkning overføres aut. til Anmeldelse/Bestillings-ark. </t>
        </r>
      </text>
    </comment>
  </commentList>
</comments>
</file>

<file path=xl/sharedStrings.xml><?xml version="1.0" encoding="utf-8"?>
<sst xmlns="http://schemas.openxmlformats.org/spreadsheetml/2006/main" count="98" uniqueCount="82">
  <si>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</si>
  <si>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</si>
  <si>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</si>
  <si>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</si>
  <si>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</si>
  <si>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</si>
  <si>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</si>
  <si>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</si>
  <si>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</si>
  <si>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</si>
  <si>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</si>
  <si>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</si>
  <si>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</si>
  <si>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</si>
  <si>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</si>
  <si>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</si>
  <si>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</si>
  <si>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</si>
  <si>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kursister:</t>
  </si>
  <si>
    <t>repetition grundkursus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</si>
  <si>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</si>
  <si>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</si>
  <si>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</si>
  <si>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</si>
  <si>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</si>
  <si>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</si>
  <si>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</si>
  <si>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</si>
  <si>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</si>
  <si>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</si>
  <si>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</si>
  <si>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</si>
  <si>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</si>
  <si>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</si>
  <si>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</si>
  <si>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</si>
  <si>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</si>
  <si>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</si>
  <si>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</si>
  <si>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</si>
  <si>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</si>
  <si>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</si>
  <si>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</si>
  <si>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</si>
  <si>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</si>
  <si>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t>Praktisk øvelse - Grundlæggende viden om brug af: Køretøjets udstyr/brandslukningsudstyr</t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</si>
  <si>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</si>
  <si>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</si>
  <si>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</si>
  <si>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</si>
  <si>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Afrunding og evaluering af praktisk øvelse</t>
  </si>
  <si>
    <t>Formål med- og betjening af- evt. teknisk udstyr på køretøjer. Eks. Køleanlæg etc.</t>
  </si>
  <si>
    <t>Sikringsbestemmelser (kap. 1.10). Tunnelrestriktioner</t>
  </si>
  <si>
    <t>Eksamen</t>
  </si>
  <si>
    <t>Repetition grundkursus</t>
  </si>
  <si>
    <t>Instruktør (eksamensvagt) - hvis anden:</t>
  </si>
  <si>
    <t>-</t>
  </si>
  <si>
    <t>Evaluering af eksamen.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</si>
  <si>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</si>
  <si>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</si>
  <si>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</si>
  <si>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</si>
  <si>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</si>
  <si>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</si>
  <si>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</si>
  <si>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</si>
  <si>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</si>
  <si>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</si>
  <si>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</si>
  <si>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</si>
  <si>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</si>
  <si>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</si>
  <si>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</si>
  <si>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</si>
  <si>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</si>
  <si>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</si>
  <si>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</si>
  <si>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</si>
  <si>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</si>
  <si>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Eksamensdato</t>
  </si>
  <si>
    <t>Tid - start:</t>
  </si>
  <si>
    <t>Tid - slut: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</si>
</sst>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7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76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8" fillId="0" borderId="0" xfId="1" applyAlignment="1" applyProtection="1"/>
    <xf numFmtId="0" fontId="10" fillId="0" borderId="0" xfId="2" applyFont="1"/>
    <xf numFmtId="0" fontId="5" fillId="0" borderId="0" xfId="2" applyFont="1"/>
    <xf numFmtId="0" fontId="2" fillId="0" borderId="0" xfId="2"/>
    <xf numFmtId="0" fontId="7" fillId="0" borderId="0" xfId="2" applyFont="1"/>
    <xf numFmtId="0" fontId="11" fillId="0" borderId="0" xfId="2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Alignment="1">
      <alignment horizontal="center"/>
    </xf>
    <xf numFmtId="164" fontId="2" fillId="0" borderId="0" xfId="2" applyNumberFormat="1" applyAlignment="1">
      <alignment horizontal="center"/>
    </xf>
    <xf numFmtId="20" fontId="2" fillId="0" borderId="0" xfId="2" applyNumberFormat="1" applyAlignment="1">
      <alignment horizontal="center"/>
    </xf>
    <xf numFmtId="0" fontId="13" fillId="0" borderId="0" xfId="2" applyFont="1"/>
    <xf numFmtId="0" fontId="3" fillId="0" borderId="0" xfId="2" applyFont="1"/>
    <xf numFmtId="0" fontId="10" fillId="0" borderId="1" xfId="2" applyFont="1" applyBorder="1" applyAlignment="1">
      <alignment vertical="top" wrapText="1"/>
    </xf>
    <xf numFmtId="0" fontId="3" fillId="0" borderId="0" xfId="2" applyFont="1" applyAlignment="1">
      <alignment horizontal="left"/>
    </xf>
    <xf numFmtId="49" fontId="3" fillId="0" borderId="0" xfId="2" applyNumberFormat="1" applyFont="1"/>
    <xf numFmtId="20" fontId="2" fillId="0" borderId="1" xfId="2" applyNumberFormat="1" applyBorder="1" applyAlignment="1">
      <alignment horizontal="center"/>
    </xf>
    <xf numFmtId="0" fontId="11" fillId="0" borderId="1" xfId="2" applyFont="1" applyBorder="1"/>
    <xf numFmtId="0" fontId="2" fillId="0" borderId="1" xfId="2" applyBorder="1"/>
    <xf numFmtId="165" fontId="2" fillId="0" borderId="0" xfId="2" applyNumberFormat="1" applyAlignment="1">
      <alignment horizontal="center"/>
    </xf>
    <xf numFmtId="20" fontId="2" fillId="0" borderId="0" xfId="2" applyNumberFormat="1"/>
    <xf numFmtId="165" fontId="2" fillId="0" borderId="0" xfId="2" applyNumberFormat="1"/>
    <xf numFmtId="0" fontId="10" fillId="0" borderId="0" xfId="2" applyFont="1" applyAlignment="1">
      <alignment vertical="top" wrapText="1"/>
    </xf>
    <xf numFmtId="0" fontId="10" fillId="0" borderId="48" xfId="2" applyFont="1" applyBorder="1" applyAlignment="1">
      <alignment vertical="top" wrapText="1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15" fillId="3" borderId="6" xfId="0" applyFont="1" applyFill="1" applyBorder="1"/>
    <xf numFmtId="0" fontId="15" fillId="3" borderId="7" xfId="0" applyFont="1" applyFill="1" applyBorder="1"/>
    <xf numFmtId="0" fontId="15" fillId="3" borderId="8" xfId="0" applyFont="1" applyFill="1" applyBorder="1"/>
    <xf numFmtId="20" fontId="16" fillId="2" borderId="3" xfId="0" applyNumberFormat="1" applyFont="1" applyFill="1" applyBorder="1" applyAlignment="1" applyProtection="1">
      <alignment horizontal="center"/>
      <protection locked="0"/>
    </xf>
    <xf numFmtId="0" fontId="15" fillId="3" borderId="9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/>
    <xf numFmtId="0" fontId="15" fillId="3" borderId="33" xfId="2" applyFont="1" applyFill="1" applyBorder="1" applyAlignment="1">
      <alignment horizontal="left"/>
    </xf>
    <xf numFmtId="0" fontId="16" fillId="3" borderId="13" xfId="2" applyFont="1" applyFill="1" applyBorder="1" applyAlignment="1">
      <alignment horizontal="left"/>
    </xf>
    <xf numFmtId="0" fontId="16" fillId="3" borderId="13" xfId="2" applyFont="1" applyFill="1" applyBorder="1" applyAlignment="1">
      <alignment horizontal="center"/>
    </xf>
    <xf numFmtId="0" fontId="16" fillId="3" borderId="10" xfId="2" applyFont="1" applyFill="1" applyBorder="1" applyAlignment="1">
      <alignment horizontal="left"/>
    </xf>
    <xf numFmtId="0" fontId="16" fillId="3" borderId="10" xfId="2" applyFont="1" applyFill="1" applyBorder="1" applyAlignment="1">
      <alignment horizontal="center"/>
    </xf>
    <xf numFmtId="0" fontId="15" fillId="3" borderId="53" xfId="0" applyFont="1" applyFill="1" applyBorder="1" applyAlignment="1">
      <alignment horizontal="left"/>
    </xf>
    <xf numFmtId="0" fontId="16" fillId="3" borderId="34" xfId="0" applyFont="1" applyFill="1" applyBorder="1" applyAlignment="1">
      <alignment horizontal="left"/>
    </xf>
    <xf numFmtId="0" fontId="16" fillId="3" borderId="34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left"/>
    </xf>
    <xf numFmtId="0" fontId="15" fillId="3" borderId="38" xfId="0" applyFont="1" applyFill="1" applyBorder="1"/>
    <xf numFmtId="0" fontId="15" fillId="3" borderId="39" xfId="0" applyFont="1" applyFill="1" applyBorder="1"/>
    <xf numFmtId="0" fontId="15" fillId="0" borderId="0" xfId="0" applyFont="1"/>
    <xf numFmtId="0" fontId="15" fillId="0" borderId="15" xfId="0" applyFont="1" applyBorder="1"/>
    <xf numFmtId="0" fontId="15" fillId="0" borderId="16" xfId="0" applyFont="1" applyBorder="1"/>
    <xf numFmtId="0" fontId="16" fillId="0" borderId="32" xfId="0" applyFont="1" applyBorder="1"/>
    <xf numFmtId="164" fontId="16" fillId="0" borderId="4" xfId="0" applyNumberFormat="1" applyFont="1" applyBorder="1" applyAlignment="1">
      <alignment horizontal="center"/>
    </xf>
    <xf numFmtId="0" fontId="15" fillId="4" borderId="7" xfId="0" applyFont="1" applyFill="1" applyBorder="1"/>
    <xf numFmtId="0" fontId="15" fillId="4" borderId="3" xfId="0" applyFont="1" applyFill="1" applyBorder="1"/>
    <xf numFmtId="20" fontId="15" fillId="0" borderId="17" xfId="0" applyNumberFormat="1" applyFont="1" applyBorder="1"/>
    <xf numFmtId="20" fontId="15" fillId="0" borderId="18" xfId="0" applyNumberFormat="1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/>
    <xf numFmtId="20" fontId="15" fillId="0" borderId="35" xfId="0" applyNumberFormat="1" applyFont="1" applyBorder="1" applyAlignment="1">
      <alignment horizontal="center" vertical="center"/>
    </xf>
    <xf numFmtId="20" fontId="15" fillId="0" borderId="46" xfId="0" applyNumberFormat="1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0" borderId="23" xfId="0" applyFont="1" applyBorder="1" applyAlignment="1">
      <alignment horizontal="center" vertical="center"/>
    </xf>
    <xf numFmtId="20" fontId="15" fillId="0" borderId="20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20" fontId="15" fillId="0" borderId="36" xfId="0" applyNumberFormat="1" applyFont="1" applyBorder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/>
    </xf>
    <xf numFmtId="20" fontId="15" fillId="0" borderId="35" xfId="0" applyNumberFormat="1" applyFont="1" applyBorder="1" applyAlignment="1" applyProtection="1">
      <alignment horizontal="center" vertical="center"/>
      <protection locked="0"/>
    </xf>
    <xf numFmtId="0" fontId="15" fillId="0" borderId="47" xfId="0" applyFont="1" applyBorder="1"/>
    <xf numFmtId="0" fontId="15" fillId="4" borderId="33" xfId="0" applyFont="1" applyFill="1" applyBorder="1" applyAlignment="1">
      <alignment horizontal="left" vertical="top"/>
    </xf>
    <xf numFmtId="0" fontId="15" fillId="4" borderId="13" xfId="0" applyFont="1" applyFill="1" applyBorder="1" applyAlignment="1">
      <alignment horizontal="left" vertical="top"/>
    </xf>
    <xf numFmtId="0" fontId="15" fillId="4" borderId="14" xfId="0" applyFont="1" applyFill="1" applyBorder="1" applyAlignment="1">
      <alignment horizontal="left" vertical="top"/>
    </xf>
    <xf numFmtId="20" fontId="15" fillId="0" borderId="26" xfId="0" applyNumberFormat="1" applyFont="1" applyBorder="1" applyAlignment="1">
      <alignment horizontal="center" vertical="center"/>
    </xf>
    <xf numFmtId="20" fontId="15" fillId="0" borderId="2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5" fillId="0" borderId="27" xfId="0" applyFont="1" applyBorder="1"/>
    <xf numFmtId="0" fontId="15" fillId="0" borderId="30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3" borderId="9" xfId="2" applyFont="1" applyFill="1" applyBorder="1" applyAlignment="1">
      <alignment horizontal="left"/>
    </xf>
    <xf numFmtId="0" fontId="16" fillId="3" borderId="25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/>
    </xf>
    <xf numFmtId="165" fontId="2" fillId="0" borderId="1" xfId="2" applyNumberFormat="1" applyBorder="1" applyAlignment="1">
      <alignment horizontal="center"/>
    </xf>
    <xf numFmtId="0" fontId="10" fillId="0" borderId="1" xfId="2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5" fillId="0" borderId="45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47" xfId="0" applyFont="1" applyBorder="1" applyAlignment="1">
      <alignment horizontal="left" vertical="top" wrapText="1"/>
    </xf>
    <xf numFmtId="20" fontId="15" fillId="0" borderId="41" xfId="0" applyNumberFormat="1" applyFont="1" applyBorder="1" applyAlignment="1">
      <alignment horizontal="center" vertical="center"/>
    </xf>
    <xf numFmtId="20" fontId="15" fillId="0" borderId="22" xfId="0" applyNumberFormat="1" applyFont="1" applyBorder="1" applyAlignment="1">
      <alignment horizontal="center" vertic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21" xfId="0" applyNumberFormat="1" applyFont="1" applyBorder="1" applyAlignment="1">
      <alignment horizontal="center" vertical="center"/>
    </xf>
    <xf numFmtId="0" fontId="16" fillId="2" borderId="49" xfId="0" applyFont="1" applyFill="1" applyBorder="1" applyAlignment="1" applyProtection="1">
      <alignment horizontal="left"/>
      <protection locked="0"/>
    </xf>
    <xf numFmtId="0" fontId="16" fillId="2" borderId="52" xfId="0" applyFont="1" applyFill="1" applyBorder="1" applyAlignment="1" applyProtection="1">
      <alignment horizontal="left"/>
      <protection locked="0"/>
    </xf>
    <xf numFmtId="0" fontId="15" fillId="3" borderId="17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left"/>
    </xf>
    <xf numFmtId="0" fontId="15" fillId="0" borderId="4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48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15" fillId="5" borderId="11" xfId="0" applyFont="1" applyFill="1" applyBorder="1" applyAlignment="1">
      <alignment horizontal="left" wrapText="1"/>
    </xf>
    <xf numFmtId="20" fontId="15" fillId="0" borderId="37" xfId="0" applyNumberFormat="1" applyFont="1" applyBorder="1" applyAlignment="1">
      <alignment horizontal="center" vertical="center"/>
    </xf>
    <xf numFmtId="20" fontId="15" fillId="0" borderId="42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6" borderId="29" xfId="0" applyFont="1" applyFill="1" applyBorder="1" applyAlignment="1">
      <alignment horizontal="left" vertical="top" wrapText="1"/>
    </xf>
    <xf numFmtId="0" fontId="15" fillId="6" borderId="13" xfId="0" applyFont="1" applyFill="1" applyBorder="1" applyAlignment="1">
      <alignment horizontal="left" vertical="top" wrapText="1"/>
    </xf>
    <xf numFmtId="0" fontId="15" fillId="6" borderId="14" xfId="0" applyFont="1" applyFill="1" applyBorder="1" applyAlignment="1">
      <alignment horizontal="left" vertical="top" wrapText="1"/>
    </xf>
    <xf numFmtId="20" fontId="15" fillId="2" borderId="40" xfId="0" applyNumberFormat="1" applyFont="1" applyFill="1" applyBorder="1" applyAlignment="1" applyProtection="1">
      <alignment horizontal="center" vertical="center"/>
      <protection locked="0"/>
    </xf>
    <xf numFmtId="20" fontId="15" fillId="2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5" fillId="6" borderId="43" xfId="0" applyFont="1" applyFill="1" applyBorder="1" applyAlignment="1">
      <alignment horizontal="left" vertical="top" wrapText="1"/>
    </xf>
    <xf numFmtId="0" fontId="15" fillId="6" borderId="44" xfId="0" applyFont="1" applyFill="1" applyBorder="1" applyAlignment="1">
      <alignment horizontal="left" vertical="top" wrapText="1"/>
    </xf>
    <xf numFmtId="0" fontId="15" fillId="6" borderId="45" xfId="0" applyFont="1" applyFill="1" applyBorder="1" applyAlignment="1">
      <alignment horizontal="left" vertical="top" wrapText="1"/>
    </xf>
    <xf numFmtId="0" fontId="15" fillId="6" borderId="46" xfId="0" applyFont="1" applyFill="1" applyBorder="1" applyAlignment="1">
      <alignment horizontal="left" vertical="top" wrapText="1"/>
    </xf>
    <xf numFmtId="0" fontId="15" fillId="6" borderId="0" xfId="0" applyFont="1" applyFill="1" applyAlignment="1">
      <alignment horizontal="left" vertical="top" wrapText="1"/>
    </xf>
    <xf numFmtId="0" fontId="15" fillId="6" borderId="47" xfId="0" applyFont="1" applyFill="1" applyBorder="1" applyAlignment="1">
      <alignment horizontal="left" vertical="top" wrapText="1"/>
    </xf>
    <xf numFmtId="0" fontId="15" fillId="0" borderId="48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top" wrapText="1"/>
    </xf>
    <xf numFmtId="0" fontId="15" fillId="4" borderId="47" xfId="0" applyFont="1" applyFill="1" applyBorder="1" applyAlignment="1">
      <alignment horizontal="center" vertical="top" wrapText="1"/>
    </xf>
    <xf numFmtId="0" fontId="15" fillId="4" borderId="51" xfId="0" applyFont="1" applyFill="1" applyBorder="1" applyAlignment="1">
      <alignment horizontal="center" vertical="top" wrapText="1"/>
    </xf>
    <xf numFmtId="0" fontId="15" fillId="4" borderId="39" xfId="0" applyFont="1" applyFill="1" applyBorder="1" applyAlignment="1">
      <alignment horizontal="center" vertical="top" wrapText="1"/>
    </xf>
    <xf numFmtId="0" fontId="16" fillId="2" borderId="53" xfId="0" applyFont="1" applyFill="1" applyBorder="1" applyAlignment="1" applyProtection="1">
      <alignment horizontal="center" vertical="top"/>
      <protection locked="0"/>
    </xf>
    <xf numFmtId="0" fontId="16" fillId="2" borderId="34" xfId="0" applyFont="1" applyFill="1" applyBorder="1" applyAlignment="1" applyProtection="1">
      <alignment horizontal="center" vertical="top"/>
      <protection locked="0"/>
    </xf>
    <xf numFmtId="0" fontId="16" fillId="2" borderId="54" xfId="0" applyFont="1" applyFill="1" applyBorder="1" applyAlignment="1" applyProtection="1">
      <alignment horizontal="center" vertical="top"/>
      <protection locked="0"/>
    </xf>
    <xf numFmtId="0" fontId="15" fillId="0" borderId="27" xfId="0" applyFont="1" applyBorder="1" applyAlignment="1">
      <alignment horizontal="center" vertical="center"/>
    </xf>
    <xf numFmtId="0" fontId="15" fillId="3" borderId="20" xfId="6" applyFont="1" applyFill="1" applyBorder="1" applyAlignment="1">
      <alignment horizontal="left"/>
    </xf>
    <xf numFmtId="0" fontId="15" fillId="3" borderId="1" xfId="6" applyFont="1" applyFill="1" applyBorder="1" applyAlignment="1">
      <alignment horizontal="left"/>
    </xf>
    <xf numFmtId="0" fontId="15" fillId="3" borderId="41" xfId="6" applyFont="1" applyFill="1" applyBorder="1" applyAlignment="1">
      <alignment horizontal="left"/>
    </xf>
    <xf numFmtId="0" fontId="15" fillId="3" borderId="57" xfId="6" applyFont="1" applyFill="1" applyBorder="1" applyAlignment="1">
      <alignment horizontal="left"/>
    </xf>
    <xf numFmtId="0" fontId="15" fillId="3" borderId="24" xfId="6" applyFont="1" applyFill="1" applyBorder="1" applyAlignment="1">
      <alignment horizontal="left"/>
    </xf>
    <xf numFmtId="0" fontId="15" fillId="3" borderId="53" xfId="2" applyFont="1" applyFill="1" applyBorder="1" applyAlignment="1">
      <alignment horizontal="left"/>
    </xf>
    <xf numFmtId="0" fontId="15" fillId="3" borderId="34" xfId="2" applyFont="1" applyFill="1" applyBorder="1" applyAlignment="1">
      <alignment horizontal="left"/>
    </xf>
    <xf numFmtId="0" fontId="15" fillId="3" borderId="9" xfId="2" applyFont="1" applyFill="1" applyBorder="1" applyAlignment="1">
      <alignment horizontal="left"/>
    </xf>
    <xf numFmtId="0" fontId="15" fillId="3" borderId="10" xfId="2" applyFont="1" applyFill="1" applyBorder="1" applyAlignment="1">
      <alignment horizontal="left"/>
    </xf>
    <xf numFmtId="0" fontId="15" fillId="3" borderId="11" xfId="2" applyFont="1" applyFill="1" applyBorder="1" applyAlignment="1">
      <alignment horizontal="left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3" borderId="5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47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left"/>
    </xf>
    <xf numFmtId="0" fontId="15" fillId="5" borderId="31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165" fontId="2" fillId="0" borderId="1" xfId="2" applyNumberFormat="1" applyBorder="1" applyAlignment="1">
      <alignment horizontal="center"/>
    </xf>
    <xf numFmtId="0" fontId="2" fillId="0" borderId="1" xfId="2" applyBorder="1" applyAlignment="1">
      <alignment horizontal="left"/>
    </xf>
    <xf numFmtId="0" fontId="10" fillId="0" borderId="1" xfId="2" applyFont="1" applyBorder="1" applyAlignment="1">
      <alignment horizontal="left" vertical="top" wrapText="1"/>
    </xf>
    <xf numFmtId="0" fontId="2" fillId="0" borderId="48" xfId="2" applyBorder="1" applyAlignment="1">
      <alignment horizontal="left"/>
    </xf>
    <xf numFmtId="0" fontId="2" fillId="0" borderId="10" xfId="2" applyBorder="1" applyAlignment="1">
      <alignment horizontal="left"/>
    </xf>
    <xf numFmtId="0" fontId="2" fillId="0" borderId="23" xfId="2" applyBorder="1" applyAlignment="1">
      <alignment horizontal="left"/>
    </xf>
  </cellXfs>
  <cellStyles count="7">
    <cellStyle name="Hyperlink 2" xfId="3" xr:uid="{00000000-0005-0000-0000-000000000000}"/>
    <cellStyle name="Hyperlink 2 2" xfId="4" xr:uid="{00000000-0005-0000-0000-000001000000}"/>
    <cellStyle name="Link" xfId="1" builtinId="8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</xdr:colOff>
      <xdr:row>1</xdr:row>
      <xdr:rowOff>57150</xdr:rowOff>
    </xdr:from>
    <xdr:to>
      <xdr:col>11</xdr:col>
      <xdr:colOff>1525905</xdr:colOff>
      <xdr:row>5</xdr:row>
      <xdr:rowOff>76200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6690" y="400050"/>
          <a:ext cx="7806690" cy="70485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Repetitionskursus, dækkende ADR-kursusbevistypen: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Grundkursus.</a:t>
          </a:r>
        </a:p>
        <a:p>
          <a:pPr algn="ctr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planlagt afviklet over 2 dage. Lektionsfordeling 8 - 4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182880</xdr:colOff>
      <xdr:row>5</xdr:row>
      <xdr:rowOff>68579</xdr:rowOff>
    </xdr:from>
    <xdr:to>
      <xdr:col>11</xdr:col>
      <xdr:colOff>1525905</xdr:colOff>
      <xdr:row>10</xdr:row>
      <xdr:rowOff>165734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82880" y="1268729"/>
          <a:ext cx="7810500" cy="9544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Grundkursus.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må dog ikke fraviges.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11</xdr:col>
      <xdr:colOff>1524000</xdr:colOff>
      <xdr:row>19</xdr:row>
      <xdr:rowOff>137159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9550" y="2228850"/>
          <a:ext cx="7781925" cy="1508759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begge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endParaRPr lang="da-DK" sz="11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endParaRPr lang="da-DK" sz="11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til: Anmeldelse!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1:O97"/>
  <sheetViews>
    <sheetView showZeros="0" tabSelected="1" showWhiteSpace="0" topLeftCell="A4" zoomScaleNormal="100" workbookViewId="0">
      <selection activeCell="I21" sqref="I21"/>
    </sheetView>
  </sheetViews>
  <sheetFormatPr defaultColWidth="9.140625" defaultRowHeight="12.75" x14ac:dyDescent="0.2"/>
  <cols>
    <col min="1" max="1" width="3" bestFit="1" customWidth="1"/>
    <col min="2" max="3" width="6.140625" bestFit="1" customWidth="1"/>
    <col min="4" max="4" width="4.140625" bestFit="1" customWidth="1"/>
    <col min="5" max="5" width="4.710937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22.28515625" customWidth="1"/>
  </cols>
  <sheetData>
    <row r="11" spans="7:8" x14ac:dyDescent="0.2">
      <c r="G11" s="1">
        <f>I22</f>
        <v>0.33333333333333331</v>
      </c>
      <c r="H11" s="1">
        <v>6.9444000000000005E-4</v>
      </c>
    </row>
    <row r="19" spans="2:12" x14ac:dyDescent="0.2">
      <c r="F19" s="1">
        <f>I21</f>
        <v>0</v>
      </c>
      <c r="G19" s="1" t="e">
        <f>#REF!</f>
        <v>#REF!</v>
      </c>
      <c r="H19" s="1">
        <f>G71</f>
        <v>0</v>
      </c>
      <c r="I19" s="1" t="e">
        <f>#REF!</f>
        <v>#REF!</v>
      </c>
    </row>
    <row r="20" spans="2:12" ht="13.5" thickBot="1" x14ac:dyDescent="0.25"/>
    <row r="21" spans="2:12" ht="15" thickBot="1" x14ac:dyDescent="0.25">
      <c r="B21" s="107" t="s">
        <v>0</v>
      </c>
      <c r="C21" s="108"/>
      <c r="D21" s="108"/>
      <c r="E21" s="108"/>
      <c r="F21" s="108"/>
      <c r="G21" s="108"/>
      <c r="H21" s="109"/>
      <c r="I21" s="29"/>
      <c r="J21" s="30" t="s">
        <v>1</v>
      </c>
      <c r="K21" s="31"/>
      <c r="L21" s="32"/>
    </row>
    <row r="22" spans="2:12" ht="15" thickBot="1" x14ac:dyDescent="0.25">
      <c r="B22" s="110" t="s">
        <v>2</v>
      </c>
      <c r="C22" s="111"/>
      <c r="D22" s="111"/>
      <c r="E22" s="111"/>
      <c r="F22" s="111"/>
      <c r="G22" s="111"/>
      <c r="H22" s="112"/>
      <c r="I22" s="33">
        <v>0.33333333333333331</v>
      </c>
      <c r="J22" s="34" t="s">
        <v>3</v>
      </c>
      <c r="K22" s="35"/>
      <c r="L22" s="36"/>
    </row>
    <row r="23" spans="2:12" ht="15" thickBot="1" x14ac:dyDescent="0.25">
      <c r="B23" s="110" t="s">
        <v>4</v>
      </c>
      <c r="C23" s="111"/>
      <c r="D23" s="111"/>
      <c r="E23" s="111"/>
      <c r="F23" s="111"/>
      <c r="G23" s="111"/>
      <c r="H23" s="112"/>
      <c r="I23" s="37">
        <v>15</v>
      </c>
      <c r="J23" s="34" t="s">
        <v>5</v>
      </c>
      <c r="K23" s="35"/>
      <c r="L23" s="36"/>
    </row>
    <row r="24" spans="2:12" ht="15" thickBot="1" x14ac:dyDescent="0.25">
      <c r="B24" s="148" t="s">
        <v>6</v>
      </c>
      <c r="C24" s="149"/>
      <c r="D24" s="149"/>
      <c r="E24" s="149"/>
      <c r="F24" s="149"/>
      <c r="G24" s="149"/>
      <c r="H24" s="152"/>
      <c r="I24" s="37">
        <v>30</v>
      </c>
      <c r="J24" s="34" t="s">
        <v>5</v>
      </c>
      <c r="K24" s="35"/>
      <c r="L24" s="36"/>
    </row>
    <row r="25" spans="2:12" ht="15" thickBot="1" x14ac:dyDescent="0.25">
      <c r="B25" s="148" t="s">
        <v>7</v>
      </c>
      <c r="C25" s="149"/>
      <c r="D25" s="149"/>
      <c r="E25" s="149"/>
      <c r="F25" s="149"/>
      <c r="G25" s="150"/>
      <c r="H25" s="151"/>
      <c r="I25" s="38">
        <v>10</v>
      </c>
      <c r="J25" s="39" t="s">
        <v>5</v>
      </c>
      <c r="K25" s="35"/>
      <c r="L25" s="36"/>
    </row>
    <row r="26" spans="2:12" ht="15" thickBot="1" x14ac:dyDescent="0.25">
      <c r="B26" s="40" t="s">
        <v>8</v>
      </c>
      <c r="C26" s="41"/>
      <c r="D26" s="41"/>
      <c r="E26" s="41"/>
      <c r="F26" s="42"/>
      <c r="G26" s="105"/>
      <c r="H26" s="106"/>
      <c r="I26" s="106"/>
      <c r="J26" s="106"/>
      <c r="K26" s="159"/>
      <c r="L26" s="160"/>
    </row>
    <row r="27" spans="2:12" ht="15" thickBot="1" x14ac:dyDescent="0.25">
      <c r="B27" s="40" t="s">
        <v>9</v>
      </c>
      <c r="C27" s="41"/>
      <c r="D27" s="41"/>
      <c r="E27" s="41"/>
      <c r="F27" s="42"/>
      <c r="G27" s="105"/>
      <c r="H27" s="106"/>
      <c r="I27" s="106"/>
      <c r="J27" s="106"/>
      <c r="K27" s="88"/>
      <c r="L27" s="89"/>
    </row>
    <row r="28" spans="2:12" ht="15" thickBot="1" x14ac:dyDescent="0.25">
      <c r="B28" s="40" t="s">
        <v>10</v>
      </c>
      <c r="C28" s="41"/>
      <c r="D28" s="41"/>
      <c r="E28" s="41"/>
      <c r="F28" s="42"/>
      <c r="G28" s="105"/>
      <c r="H28" s="106"/>
      <c r="I28" s="106"/>
      <c r="J28" s="106"/>
      <c r="K28" s="161"/>
      <c r="L28" s="162"/>
    </row>
    <row r="29" spans="2:12" ht="15" thickBot="1" x14ac:dyDescent="0.25">
      <c r="B29" s="87" t="s">
        <v>11</v>
      </c>
      <c r="C29" s="43"/>
      <c r="D29" s="43"/>
      <c r="E29" s="43"/>
      <c r="F29" s="44"/>
      <c r="G29" s="105"/>
      <c r="H29" s="106"/>
      <c r="I29" s="106"/>
      <c r="J29" s="106"/>
      <c r="K29" s="163"/>
      <c r="L29" s="164"/>
    </row>
    <row r="30" spans="2:12" ht="15" thickBot="1" x14ac:dyDescent="0.25">
      <c r="B30" s="155" t="s">
        <v>12</v>
      </c>
      <c r="C30" s="156"/>
      <c r="D30" s="156"/>
      <c r="E30" s="156"/>
      <c r="F30" s="157"/>
      <c r="G30" s="105"/>
      <c r="H30" s="106"/>
      <c r="I30" s="106"/>
      <c r="J30" s="106"/>
      <c r="K30" s="163"/>
      <c r="L30" s="164"/>
    </row>
    <row r="31" spans="2:12" ht="15" thickBot="1" x14ac:dyDescent="0.25">
      <c r="B31" s="87" t="s">
        <v>13</v>
      </c>
      <c r="C31" s="43"/>
      <c r="D31" s="43"/>
      <c r="E31" s="43"/>
      <c r="F31" s="44"/>
      <c r="G31" s="105"/>
      <c r="H31" s="106"/>
      <c r="I31" s="106"/>
      <c r="J31" s="106"/>
      <c r="K31" s="163"/>
      <c r="L31" s="164"/>
    </row>
    <row r="32" spans="2:12" ht="15" thickBot="1" x14ac:dyDescent="0.25">
      <c r="B32" s="87" t="s">
        <v>14</v>
      </c>
      <c r="C32" s="43"/>
      <c r="D32" s="43"/>
      <c r="E32" s="43"/>
      <c r="F32" s="44"/>
      <c r="G32" s="105"/>
      <c r="H32" s="106"/>
      <c r="I32" s="106"/>
      <c r="J32" s="106"/>
      <c r="K32" s="163"/>
      <c r="L32" s="164"/>
    </row>
    <row r="33" spans="2:12" ht="15" thickBot="1" x14ac:dyDescent="0.25">
      <c r="B33" s="87" t="s">
        <v>15</v>
      </c>
      <c r="C33" s="43"/>
      <c r="D33" s="43"/>
      <c r="E33" s="43"/>
      <c r="F33" s="44"/>
      <c r="G33" s="105"/>
      <c r="H33" s="106"/>
      <c r="I33" s="106"/>
      <c r="J33" s="106"/>
      <c r="K33" s="163"/>
      <c r="L33" s="164"/>
    </row>
    <row r="34" spans="2:12" ht="15" thickBot="1" x14ac:dyDescent="0.25">
      <c r="B34" s="40" t="s">
        <v>16</v>
      </c>
      <c r="C34" s="41"/>
      <c r="D34" s="41"/>
      <c r="E34" s="41"/>
      <c r="F34" s="42"/>
      <c r="G34" s="105"/>
      <c r="H34" s="106"/>
      <c r="I34" s="106"/>
      <c r="J34" s="106"/>
      <c r="K34" s="165"/>
      <c r="L34" s="166"/>
    </row>
    <row r="35" spans="2:12" ht="15" thickBot="1" x14ac:dyDescent="0.25">
      <c r="B35" s="153" t="s">
        <v>17</v>
      </c>
      <c r="C35" s="154"/>
      <c r="D35" s="154"/>
      <c r="E35" s="154"/>
      <c r="F35" s="154"/>
      <c r="G35" s="105"/>
      <c r="H35" s="106"/>
      <c r="I35" s="106"/>
      <c r="J35" s="106"/>
      <c r="K35" s="106"/>
      <c r="L35" s="158"/>
    </row>
    <row r="36" spans="2:12" ht="15" thickBot="1" x14ac:dyDescent="0.25">
      <c r="B36" s="45" t="s">
        <v>18</v>
      </c>
      <c r="C36" s="46"/>
      <c r="D36" s="46"/>
      <c r="E36" s="46"/>
      <c r="F36" s="47"/>
      <c r="G36" s="38"/>
      <c r="H36" s="48" t="s">
        <v>19</v>
      </c>
      <c r="I36" s="47"/>
      <c r="J36" s="47"/>
      <c r="K36" s="49"/>
      <c r="L36" s="50"/>
    </row>
    <row r="37" spans="2:12" ht="15" thickBot="1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12" ht="15" thickBot="1" x14ac:dyDescent="0.25">
      <c r="B38" s="52" t="s">
        <v>20</v>
      </c>
      <c r="C38" s="53" t="s">
        <v>21</v>
      </c>
      <c r="D38" s="53" t="s">
        <v>22</v>
      </c>
      <c r="E38" s="53" t="s">
        <v>23</v>
      </c>
      <c r="F38" s="54" t="s">
        <v>24</v>
      </c>
      <c r="G38" s="55">
        <f>IF(I21&lt;&gt;" ",I21,0)</f>
        <v>0</v>
      </c>
      <c r="H38" s="56"/>
      <c r="I38" s="56"/>
      <c r="J38" s="56"/>
      <c r="K38" s="56"/>
      <c r="L38" s="57"/>
    </row>
    <row r="39" spans="2:12" ht="14.25" x14ac:dyDescent="0.2">
      <c r="B39" s="58">
        <f>I22</f>
        <v>0.33333333333333331</v>
      </c>
      <c r="C39" s="59">
        <f>G11+(H11*I23)</f>
        <v>0.34374993333333331</v>
      </c>
      <c r="D39" s="60">
        <f>I23</f>
        <v>15</v>
      </c>
      <c r="E39" s="61"/>
      <c r="F39" s="167" t="s">
        <v>25</v>
      </c>
      <c r="G39" s="168"/>
      <c r="H39" s="168"/>
      <c r="I39" s="168"/>
      <c r="J39" s="168"/>
      <c r="K39" s="168"/>
      <c r="L39" s="169"/>
    </row>
    <row r="40" spans="2:12" ht="14.25" x14ac:dyDescent="0.2">
      <c r="B40" s="103">
        <f>C39</f>
        <v>0.34374993333333331</v>
      </c>
      <c r="C40" s="101">
        <f>B40+(45*H11)</f>
        <v>0.37499973333333331</v>
      </c>
      <c r="D40" s="113">
        <v>45</v>
      </c>
      <c r="E40" s="116">
        <v>1</v>
      </c>
      <c r="F40" s="92" t="s">
        <v>26</v>
      </c>
      <c r="G40" s="93"/>
      <c r="H40" s="93"/>
      <c r="I40" s="93"/>
      <c r="J40" s="93"/>
      <c r="K40" s="93"/>
      <c r="L40" s="94"/>
    </row>
    <row r="41" spans="2:12" ht="14.25" x14ac:dyDescent="0.2">
      <c r="B41" s="104"/>
      <c r="C41" s="102"/>
      <c r="D41" s="114"/>
      <c r="E41" s="116"/>
      <c r="F41" s="95" t="s">
        <v>27</v>
      </c>
      <c r="G41" s="96"/>
      <c r="H41" s="96"/>
      <c r="I41" s="96"/>
      <c r="J41" s="96"/>
      <c r="K41" s="96"/>
      <c r="L41" s="97"/>
    </row>
    <row r="42" spans="2:12" ht="14.25" x14ac:dyDescent="0.2">
      <c r="B42" s="62">
        <f>C40</f>
        <v>0.37499973333333331</v>
      </c>
      <c r="C42" s="63">
        <f>B42+(D42*H11)</f>
        <v>0.38194413333333332</v>
      </c>
      <c r="D42" s="64">
        <f>$I$25</f>
        <v>10</v>
      </c>
      <c r="E42" s="65"/>
      <c r="F42" s="117" t="s">
        <v>28</v>
      </c>
      <c r="G42" s="118"/>
      <c r="H42" s="118"/>
      <c r="I42" s="118"/>
      <c r="J42" s="118"/>
      <c r="K42" s="118"/>
      <c r="L42" s="119"/>
    </row>
    <row r="43" spans="2:12" ht="14.25" x14ac:dyDescent="0.2">
      <c r="B43" s="103">
        <f>C42</f>
        <v>0.38194413333333332</v>
      </c>
      <c r="C43" s="101">
        <f>B43+(45*$H$11)</f>
        <v>0.41319393333333332</v>
      </c>
      <c r="D43" s="114">
        <v>45</v>
      </c>
      <c r="E43" s="116">
        <v>2</v>
      </c>
      <c r="F43" s="98" t="s">
        <v>29</v>
      </c>
      <c r="G43" s="99"/>
      <c r="H43" s="99"/>
      <c r="I43" s="99"/>
      <c r="J43" s="99"/>
      <c r="K43" s="99"/>
      <c r="L43" s="100"/>
    </row>
    <row r="44" spans="2:12" ht="14.25" x14ac:dyDescent="0.2">
      <c r="B44" s="104"/>
      <c r="C44" s="102"/>
      <c r="D44" s="115"/>
      <c r="E44" s="116"/>
      <c r="F44" s="95" t="s">
        <v>30</v>
      </c>
      <c r="G44" s="96"/>
      <c r="H44" s="96"/>
      <c r="I44" s="96"/>
      <c r="J44" s="96"/>
      <c r="K44" s="96"/>
      <c r="L44" s="97"/>
    </row>
    <row r="45" spans="2:12" ht="14.25" x14ac:dyDescent="0.2">
      <c r="B45" s="66">
        <f>C43</f>
        <v>0.41319393333333332</v>
      </c>
      <c r="C45" s="67">
        <f>B45+(D45*H11)</f>
        <v>0.42013833333333334</v>
      </c>
      <c r="D45" s="64">
        <f>$I$25</f>
        <v>10</v>
      </c>
      <c r="E45" s="68"/>
      <c r="F45" s="117" t="s">
        <v>28</v>
      </c>
      <c r="G45" s="118"/>
      <c r="H45" s="118"/>
      <c r="I45" s="118"/>
      <c r="J45" s="118"/>
      <c r="K45" s="118"/>
      <c r="L45" s="119"/>
    </row>
    <row r="46" spans="2:12" ht="14.25" x14ac:dyDescent="0.2">
      <c r="B46" s="103">
        <f>C45</f>
        <v>0.42013833333333334</v>
      </c>
      <c r="C46" s="101">
        <f>B46+(45*H11)</f>
        <v>0.45138813333333333</v>
      </c>
      <c r="D46" s="113">
        <v>45</v>
      </c>
      <c r="E46" s="116">
        <v>3</v>
      </c>
      <c r="F46" s="92" t="s">
        <v>31</v>
      </c>
      <c r="G46" s="93"/>
      <c r="H46" s="93"/>
      <c r="I46" s="93"/>
      <c r="J46" s="93"/>
      <c r="K46" s="93"/>
      <c r="L46" s="94"/>
    </row>
    <row r="47" spans="2:12" ht="14.25" x14ac:dyDescent="0.2">
      <c r="B47" s="104"/>
      <c r="C47" s="102"/>
      <c r="D47" s="115"/>
      <c r="E47" s="116"/>
      <c r="F47" s="95" t="s">
        <v>32</v>
      </c>
      <c r="G47" s="96"/>
      <c r="H47" s="96"/>
      <c r="I47" s="96"/>
      <c r="J47" s="96"/>
      <c r="K47" s="96"/>
      <c r="L47" s="97"/>
    </row>
    <row r="48" spans="2:12" ht="14.25" x14ac:dyDescent="0.2">
      <c r="B48" s="62">
        <f>C46</f>
        <v>0.45138813333333333</v>
      </c>
      <c r="C48" s="69">
        <f>B48+(D48*H11)</f>
        <v>0.45833253333333335</v>
      </c>
      <c r="D48" s="64">
        <f>$I$25</f>
        <v>10</v>
      </c>
      <c r="E48" s="86"/>
      <c r="F48" s="117" t="s">
        <v>28</v>
      </c>
      <c r="G48" s="118"/>
      <c r="H48" s="118"/>
      <c r="I48" s="118"/>
      <c r="J48" s="118"/>
      <c r="K48" s="118"/>
      <c r="L48" s="119"/>
    </row>
    <row r="49" spans="2:14" ht="14.25" x14ac:dyDescent="0.2">
      <c r="B49" s="103">
        <f>C48</f>
        <v>0.45833253333333335</v>
      </c>
      <c r="C49" s="101">
        <f>B49+(45*H11)</f>
        <v>0.48958233333333334</v>
      </c>
      <c r="D49" s="113">
        <v>45</v>
      </c>
      <c r="E49" s="116">
        <v>4</v>
      </c>
      <c r="F49" s="98" t="s">
        <v>33</v>
      </c>
      <c r="G49" s="99"/>
      <c r="H49" s="99"/>
      <c r="I49" s="99"/>
      <c r="J49" s="99"/>
      <c r="K49" s="99"/>
      <c r="L49" s="100"/>
    </row>
    <row r="50" spans="2:14" ht="14.25" x14ac:dyDescent="0.2">
      <c r="B50" s="104"/>
      <c r="C50" s="102"/>
      <c r="D50" s="115"/>
      <c r="E50" s="116"/>
      <c r="F50" s="95" t="s">
        <v>34</v>
      </c>
      <c r="G50" s="96"/>
      <c r="H50" s="96"/>
      <c r="I50" s="96"/>
      <c r="J50" s="96"/>
      <c r="K50" s="96"/>
      <c r="L50" s="97"/>
    </row>
    <row r="51" spans="2:14" ht="14.25" x14ac:dyDescent="0.2">
      <c r="B51" s="66">
        <f>C49</f>
        <v>0.48958233333333334</v>
      </c>
      <c r="C51" s="67">
        <f>B51+(I24*H11)</f>
        <v>0.51041553333333334</v>
      </c>
      <c r="D51" s="64">
        <f>$I$24</f>
        <v>30</v>
      </c>
      <c r="E51" s="68"/>
      <c r="F51" s="117" t="s">
        <v>35</v>
      </c>
      <c r="G51" s="118"/>
      <c r="H51" s="118"/>
      <c r="I51" s="118"/>
      <c r="J51" s="118"/>
      <c r="K51" s="118"/>
      <c r="L51" s="119"/>
    </row>
    <row r="52" spans="2:14" ht="14.25" x14ac:dyDescent="0.2">
      <c r="B52" s="103">
        <f>C51</f>
        <v>0.51041553333333334</v>
      </c>
      <c r="C52" s="101">
        <f>B52+(45*H11)</f>
        <v>0.54166533333333333</v>
      </c>
      <c r="D52" s="113">
        <v>45</v>
      </c>
      <c r="E52" s="116">
        <v>5</v>
      </c>
      <c r="F52" s="92" t="s">
        <v>36</v>
      </c>
      <c r="G52" s="93"/>
      <c r="H52" s="93"/>
      <c r="I52" s="93"/>
      <c r="J52" s="93"/>
      <c r="K52" s="93"/>
      <c r="L52" s="94"/>
    </row>
    <row r="53" spans="2:14" ht="14.25" x14ac:dyDescent="0.2">
      <c r="B53" s="104"/>
      <c r="C53" s="102"/>
      <c r="D53" s="115"/>
      <c r="E53" s="116"/>
      <c r="F53" s="95" t="s">
        <v>37</v>
      </c>
      <c r="G53" s="96"/>
      <c r="H53" s="96"/>
      <c r="I53" s="96"/>
      <c r="J53" s="96"/>
      <c r="K53" s="96"/>
      <c r="L53" s="97"/>
    </row>
    <row r="54" spans="2:14" ht="14.25" x14ac:dyDescent="0.2">
      <c r="B54" s="62">
        <f>C52</f>
        <v>0.54166533333333333</v>
      </c>
      <c r="C54" s="69">
        <f>B54+(D54*H11)</f>
        <v>0.54860973333333329</v>
      </c>
      <c r="D54" s="64">
        <f>$I$25</f>
        <v>10</v>
      </c>
      <c r="E54" s="86"/>
      <c r="F54" s="117" t="s">
        <v>28</v>
      </c>
      <c r="G54" s="118"/>
      <c r="H54" s="118"/>
      <c r="I54" s="118"/>
      <c r="J54" s="118"/>
      <c r="K54" s="118"/>
      <c r="L54" s="119"/>
    </row>
    <row r="55" spans="2:14" ht="14.25" x14ac:dyDescent="0.2">
      <c r="B55" s="103">
        <f>C54</f>
        <v>0.54860973333333329</v>
      </c>
      <c r="C55" s="101">
        <f>B55+(45*H11)</f>
        <v>0.57985953333333329</v>
      </c>
      <c r="D55" s="113">
        <v>45</v>
      </c>
      <c r="E55" s="116">
        <v>6</v>
      </c>
      <c r="F55" s="98" t="s">
        <v>38</v>
      </c>
      <c r="G55" s="99"/>
      <c r="H55" s="99"/>
      <c r="I55" s="99"/>
      <c r="J55" s="99"/>
      <c r="K55" s="99"/>
      <c r="L55" s="100"/>
    </row>
    <row r="56" spans="2:14" ht="14.25" x14ac:dyDescent="0.2">
      <c r="B56" s="104"/>
      <c r="C56" s="102"/>
      <c r="D56" s="115"/>
      <c r="E56" s="116"/>
      <c r="F56" s="95" t="s">
        <v>39</v>
      </c>
      <c r="G56" s="96"/>
      <c r="H56" s="96"/>
      <c r="I56" s="96"/>
      <c r="J56" s="96"/>
      <c r="K56" s="96"/>
      <c r="L56" s="97"/>
    </row>
    <row r="57" spans="2:14" ht="14.25" x14ac:dyDescent="0.2">
      <c r="B57" s="66">
        <f>C55</f>
        <v>0.57985953333333329</v>
      </c>
      <c r="C57" s="67">
        <f>B57+(D57*H11)</f>
        <v>0.58680393333333325</v>
      </c>
      <c r="D57" s="64">
        <f>$I$25</f>
        <v>10</v>
      </c>
      <c r="E57" s="68"/>
      <c r="F57" s="117" t="s">
        <v>28</v>
      </c>
      <c r="G57" s="118"/>
      <c r="H57" s="118"/>
      <c r="I57" s="118"/>
      <c r="J57" s="118"/>
      <c r="K57" s="118"/>
      <c r="L57" s="119"/>
    </row>
    <row r="58" spans="2:14" ht="14.25" x14ac:dyDescent="0.2">
      <c r="B58" s="103">
        <f>C57</f>
        <v>0.58680393333333325</v>
      </c>
      <c r="C58" s="101">
        <f>B58+(45*H11)</f>
        <v>0.61805373333333324</v>
      </c>
      <c r="D58" s="113">
        <v>45</v>
      </c>
      <c r="E58" s="116">
        <v>7</v>
      </c>
      <c r="F58" s="92" t="s">
        <v>40</v>
      </c>
      <c r="G58" s="93"/>
      <c r="H58" s="93"/>
      <c r="I58" s="93"/>
      <c r="J58" s="93"/>
      <c r="K58" s="93"/>
      <c r="L58" s="94"/>
    </row>
    <row r="59" spans="2:14" ht="14.25" x14ac:dyDescent="0.2">
      <c r="B59" s="104"/>
      <c r="C59" s="102"/>
      <c r="D59" s="115"/>
      <c r="E59" s="116"/>
      <c r="F59" s="98" t="s">
        <v>41</v>
      </c>
      <c r="G59" s="99"/>
      <c r="H59" s="99"/>
      <c r="I59" s="99"/>
      <c r="J59" s="99"/>
      <c r="K59" s="99"/>
      <c r="L59" s="100"/>
    </row>
    <row r="60" spans="2:14" ht="14.25" x14ac:dyDescent="0.2">
      <c r="B60" s="62">
        <f>C58</f>
        <v>0.61805373333333324</v>
      </c>
      <c r="C60" s="69">
        <f>B60+(D60*H11)</f>
        <v>0.62499813333333321</v>
      </c>
      <c r="D60" s="64">
        <f>$I$25</f>
        <v>10</v>
      </c>
      <c r="E60" s="86"/>
      <c r="F60" s="117" t="s">
        <v>28</v>
      </c>
      <c r="G60" s="118"/>
      <c r="H60" s="118"/>
      <c r="I60" s="118"/>
      <c r="J60" s="118"/>
      <c r="K60" s="118"/>
      <c r="L60" s="119"/>
    </row>
    <row r="61" spans="2:14" ht="14.25" x14ac:dyDescent="0.2">
      <c r="B61" s="103">
        <f>C60</f>
        <v>0.62499813333333321</v>
      </c>
      <c r="C61" s="101">
        <f>B61+(45*H11)</f>
        <v>0.6562479333333332</v>
      </c>
      <c r="D61" s="113">
        <v>45</v>
      </c>
      <c r="E61" s="116">
        <v>8</v>
      </c>
      <c r="F61" s="92" t="s">
        <v>42</v>
      </c>
      <c r="G61" s="93"/>
      <c r="H61" s="93"/>
      <c r="I61" s="93"/>
      <c r="J61" s="93"/>
      <c r="K61" s="93"/>
      <c r="L61" s="94"/>
    </row>
    <row r="62" spans="2:14" ht="15" thickBot="1" x14ac:dyDescent="0.25">
      <c r="B62" s="120"/>
      <c r="C62" s="121"/>
      <c r="D62" s="122"/>
      <c r="E62" s="147"/>
      <c r="F62" s="123" t="s">
        <v>43</v>
      </c>
      <c r="G62" s="124"/>
      <c r="H62" s="124"/>
      <c r="I62" s="124"/>
      <c r="J62" s="124"/>
      <c r="K62" s="124"/>
      <c r="L62" s="125"/>
    </row>
    <row r="63" spans="2:14" ht="14.25" x14ac:dyDescent="0.2">
      <c r="B63" s="70"/>
      <c r="C63" s="70"/>
      <c r="D63" s="71"/>
      <c r="E63" s="71"/>
      <c r="F63" s="85"/>
      <c r="G63" s="85"/>
      <c r="H63" s="85"/>
      <c r="I63" s="85"/>
      <c r="J63" s="85"/>
      <c r="K63" s="85"/>
      <c r="L63" s="85"/>
    </row>
    <row r="64" spans="2:14" ht="15" thickBot="1" x14ac:dyDescent="0.25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N64" s="3"/>
    </row>
    <row r="65" spans="2:14" ht="14.25" x14ac:dyDescent="0.2">
      <c r="B65" s="52" t="s">
        <v>20</v>
      </c>
      <c r="C65" s="53" t="s">
        <v>21</v>
      </c>
      <c r="D65" s="53" t="s">
        <v>22</v>
      </c>
      <c r="E65" s="53" t="s">
        <v>23</v>
      </c>
      <c r="F65" s="54" t="s">
        <v>44</v>
      </c>
      <c r="G65" s="72">
        <f>IF(I21&lt;&gt;0,G38+1,0)</f>
        <v>0</v>
      </c>
      <c r="H65" s="56"/>
      <c r="I65" s="56"/>
      <c r="J65" s="56"/>
      <c r="K65" s="56"/>
      <c r="L65" s="57"/>
    </row>
    <row r="66" spans="2:14" ht="14.25" x14ac:dyDescent="0.2">
      <c r="B66" s="129">
        <f>I22</f>
        <v>0.33333333333333331</v>
      </c>
      <c r="C66" s="101">
        <f>B66+(45*H11)</f>
        <v>0.36458313333333331</v>
      </c>
      <c r="D66" s="113">
        <v>45</v>
      </c>
      <c r="E66" s="116">
        <v>9</v>
      </c>
      <c r="F66" s="133" t="s">
        <v>45</v>
      </c>
      <c r="G66" s="134"/>
      <c r="H66" s="134"/>
      <c r="I66" s="134"/>
      <c r="J66" s="134"/>
      <c r="K66" s="134"/>
      <c r="L66" s="135"/>
    </row>
    <row r="67" spans="2:14" ht="12.75" customHeight="1" x14ac:dyDescent="0.2">
      <c r="B67" s="130"/>
      <c r="C67" s="102"/>
      <c r="D67" s="115"/>
      <c r="E67" s="116"/>
      <c r="F67" s="126" t="s">
        <v>46</v>
      </c>
      <c r="G67" s="127"/>
      <c r="H67" s="127"/>
      <c r="I67" s="127"/>
      <c r="J67" s="127"/>
      <c r="K67" s="127"/>
      <c r="L67" s="128"/>
    </row>
    <row r="68" spans="2:14" ht="12.75" customHeight="1" x14ac:dyDescent="0.2">
      <c r="B68" s="73">
        <f>C66</f>
        <v>0.36458313333333331</v>
      </c>
      <c r="C68" s="69">
        <f>B68+(D68*H11)</f>
        <v>0.37152753333333333</v>
      </c>
      <c r="D68" s="64">
        <f>$I$25</f>
        <v>10</v>
      </c>
      <c r="E68" s="86"/>
      <c r="F68" s="117" t="s">
        <v>28</v>
      </c>
      <c r="G68" s="118"/>
      <c r="H68" s="118"/>
      <c r="I68" s="118"/>
      <c r="J68" s="118"/>
      <c r="K68" s="118"/>
      <c r="L68" s="119"/>
    </row>
    <row r="69" spans="2:14" ht="14.25" x14ac:dyDescent="0.2">
      <c r="B69" s="103">
        <f>C68</f>
        <v>0.37152753333333333</v>
      </c>
      <c r="C69" s="101">
        <f>B69+(45*$H$11)</f>
        <v>0.40277733333333332</v>
      </c>
      <c r="D69" s="113">
        <v>45</v>
      </c>
      <c r="E69" s="116">
        <v>10</v>
      </c>
      <c r="F69" s="133" t="s">
        <v>47</v>
      </c>
      <c r="G69" s="134"/>
      <c r="H69" s="134"/>
      <c r="I69" s="134"/>
      <c r="J69" s="134"/>
      <c r="K69" s="134"/>
      <c r="L69" s="135"/>
    </row>
    <row r="70" spans="2:14" ht="12.75" customHeight="1" x14ac:dyDescent="0.2">
      <c r="B70" s="104"/>
      <c r="C70" s="102"/>
      <c r="D70" s="115"/>
      <c r="E70" s="116"/>
      <c r="F70" s="126" t="s">
        <v>48</v>
      </c>
      <c r="G70" s="127"/>
      <c r="H70" s="127"/>
      <c r="I70" s="127"/>
      <c r="J70" s="127"/>
      <c r="K70" s="127"/>
      <c r="L70" s="128"/>
      <c r="N70" s="2"/>
    </row>
    <row r="71" spans="2:14" ht="12.75" customHeight="1" x14ac:dyDescent="0.2">
      <c r="B71" s="66">
        <f>C69</f>
        <v>0.40277733333333332</v>
      </c>
      <c r="C71" s="67">
        <f>B71+(D71*H11)</f>
        <v>0.40972173333333334</v>
      </c>
      <c r="D71" s="64">
        <f>$I$25</f>
        <v>10</v>
      </c>
      <c r="E71" s="68"/>
      <c r="F71" s="117" t="s">
        <v>28</v>
      </c>
      <c r="G71" s="118"/>
      <c r="H71" s="118"/>
      <c r="I71" s="118"/>
      <c r="J71" s="118"/>
      <c r="K71" s="118"/>
      <c r="L71" s="119"/>
      <c r="N71" s="2"/>
    </row>
    <row r="72" spans="2:14" ht="14.25" x14ac:dyDescent="0.2">
      <c r="B72" s="103">
        <f>C71</f>
        <v>0.40972173333333334</v>
      </c>
      <c r="C72" s="101">
        <f>B72+(45*H11)</f>
        <v>0.44097153333333333</v>
      </c>
      <c r="D72" s="113">
        <v>45</v>
      </c>
      <c r="E72" s="116">
        <v>11</v>
      </c>
      <c r="F72" s="136" t="s">
        <v>49</v>
      </c>
      <c r="G72" s="137"/>
      <c r="H72" s="137"/>
      <c r="I72" s="137"/>
      <c r="J72" s="137"/>
      <c r="K72" s="137"/>
      <c r="L72" s="138"/>
    </row>
    <row r="73" spans="2:14" ht="14.25" x14ac:dyDescent="0.2">
      <c r="B73" s="104"/>
      <c r="C73" s="102"/>
      <c r="D73" s="115"/>
      <c r="E73" s="116"/>
      <c r="F73" s="126" t="s">
        <v>50</v>
      </c>
      <c r="G73" s="127"/>
      <c r="H73" s="127"/>
      <c r="I73" s="127"/>
      <c r="J73" s="127"/>
      <c r="K73" s="127"/>
      <c r="L73" s="128"/>
    </row>
    <row r="74" spans="2:14" ht="14.25" x14ac:dyDescent="0.2">
      <c r="B74" s="62">
        <f>C72</f>
        <v>0.44097153333333333</v>
      </c>
      <c r="C74" s="69">
        <f>B74+(D74*H11)</f>
        <v>0.44791593333333335</v>
      </c>
      <c r="D74" s="64">
        <f>$I$25</f>
        <v>10</v>
      </c>
      <c r="E74" s="86"/>
      <c r="F74" s="117" t="s">
        <v>28</v>
      </c>
      <c r="G74" s="118"/>
      <c r="H74" s="118"/>
      <c r="I74" s="118"/>
      <c r="J74" s="118"/>
      <c r="K74" s="118"/>
      <c r="L74" s="119"/>
    </row>
    <row r="75" spans="2:14" ht="14.25" x14ac:dyDescent="0.2">
      <c r="B75" s="103">
        <f>C74</f>
        <v>0.44791593333333335</v>
      </c>
      <c r="C75" s="101">
        <f>B75+(45*H11)</f>
        <v>0.47916573333333334</v>
      </c>
      <c r="D75" s="113">
        <v>45</v>
      </c>
      <c r="E75" s="116">
        <v>12</v>
      </c>
      <c r="F75" s="51" t="s">
        <v>51</v>
      </c>
      <c r="G75" s="51"/>
      <c r="H75" s="51"/>
      <c r="I75" s="51"/>
      <c r="J75" s="51"/>
      <c r="K75" s="51"/>
      <c r="L75" s="74"/>
    </row>
    <row r="76" spans="2:14" ht="14.25" x14ac:dyDescent="0.2">
      <c r="B76" s="104"/>
      <c r="C76" s="102"/>
      <c r="D76" s="115"/>
      <c r="E76" s="116"/>
      <c r="F76" s="51" t="s">
        <v>52</v>
      </c>
      <c r="G76" s="51"/>
      <c r="H76" s="51"/>
      <c r="I76" s="51"/>
      <c r="J76" s="51"/>
      <c r="K76" s="51"/>
      <c r="L76" s="74"/>
    </row>
    <row r="77" spans="2:14" ht="14.25" x14ac:dyDescent="0.2">
      <c r="B77" s="66">
        <f>C75</f>
        <v>0.47916573333333334</v>
      </c>
      <c r="C77" s="67">
        <f>B77+(I24*H11)</f>
        <v>0.49999893333333334</v>
      </c>
      <c r="D77" s="64">
        <f>$I$24</f>
        <v>30</v>
      </c>
      <c r="E77" s="68"/>
      <c r="F77" s="117" t="s">
        <v>35</v>
      </c>
      <c r="G77" s="118"/>
      <c r="H77" s="118"/>
      <c r="I77" s="118"/>
      <c r="J77" s="118"/>
      <c r="K77" s="118"/>
      <c r="L77" s="119"/>
    </row>
    <row r="78" spans="2:14" ht="14.25" x14ac:dyDescent="0.2">
      <c r="B78" s="103">
        <f>C77</f>
        <v>0.49999893333333334</v>
      </c>
      <c r="C78" s="101">
        <f>B78+(D78*H$11)</f>
        <v>0.5277765333333333</v>
      </c>
      <c r="D78" s="113">
        <v>40</v>
      </c>
      <c r="E78" s="139"/>
      <c r="F78" s="131" t="s">
        <v>53</v>
      </c>
      <c r="G78" s="140" t="s">
        <v>54</v>
      </c>
      <c r="H78" s="141"/>
      <c r="I78" s="75" t="s">
        <v>55</v>
      </c>
      <c r="J78" s="76"/>
      <c r="K78" s="76"/>
      <c r="L78" s="77"/>
    </row>
    <row r="79" spans="2:14" ht="15" thickBot="1" x14ac:dyDescent="0.25">
      <c r="B79" s="104"/>
      <c r="C79" s="102"/>
      <c r="D79" s="115"/>
      <c r="E79" s="139"/>
      <c r="F79" s="132"/>
      <c r="G79" s="142"/>
      <c r="H79" s="143"/>
      <c r="I79" s="144"/>
      <c r="J79" s="145"/>
      <c r="K79" s="145"/>
      <c r="L79" s="146"/>
    </row>
    <row r="80" spans="2:14" ht="15" thickBot="1" x14ac:dyDescent="0.25">
      <c r="B80" s="78">
        <f>C78</f>
        <v>0.5277765333333333</v>
      </c>
      <c r="C80" s="79" t="s">
        <v>56</v>
      </c>
      <c r="D80" s="80"/>
      <c r="E80" s="81"/>
      <c r="F80" s="82" t="s">
        <v>57</v>
      </c>
      <c r="G80" s="83"/>
      <c r="H80" s="83"/>
      <c r="I80" s="83"/>
      <c r="J80" s="83"/>
      <c r="K80" s="83"/>
      <c r="L80" s="84"/>
    </row>
    <row r="82" spans="14:15" x14ac:dyDescent="0.2">
      <c r="O82" s="4"/>
    </row>
    <row r="83" spans="14:15" x14ac:dyDescent="0.2">
      <c r="O83" s="2"/>
    </row>
    <row r="90" spans="14:15" x14ac:dyDescent="0.2">
      <c r="N90" s="2"/>
    </row>
    <row r="91" spans="14:15" x14ac:dyDescent="0.2">
      <c r="N91" s="2"/>
    </row>
    <row r="93" spans="14:15" x14ac:dyDescent="0.2">
      <c r="N93" s="2"/>
    </row>
    <row r="94" spans="14:15" x14ac:dyDescent="0.2">
      <c r="N94" s="2"/>
    </row>
    <row r="95" spans="14:15" x14ac:dyDescent="0.2">
      <c r="N95" s="2"/>
    </row>
    <row r="96" spans="14:15" x14ac:dyDescent="0.2">
      <c r="N96" s="2"/>
    </row>
    <row r="97" spans="14:14" x14ac:dyDescent="0.2">
      <c r="N97" s="2"/>
    </row>
  </sheetData>
  <sheetProtection algorithmName="SHA-512" hashValue="tjJVGLedwIJO229d18d4VInG7CuR23xKmA6BLAnUIfc3fHWTc8hCtQEYoXnH8YKkxfwpu1+idO0rMjLZaMkQ8w==" saltValue="GgdnNErMf8HOiqmgYa0I3g==" spinCount="100000" sheet="1" objects="1" scenarios="1"/>
  <mergeCells count="109">
    <mergeCell ref="B46:B47"/>
    <mergeCell ref="C46:C47"/>
    <mergeCell ref="B25:H25"/>
    <mergeCell ref="B24:H24"/>
    <mergeCell ref="B35:F35"/>
    <mergeCell ref="B30:F30"/>
    <mergeCell ref="G27:J27"/>
    <mergeCell ref="G35:L35"/>
    <mergeCell ref="F46:L46"/>
    <mergeCell ref="F45:L45"/>
    <mergeCell ref="F44:L44"/>
    <mergeCell ref="G32:J32"/>
    <mergeCell ref="G33:J33"/>
    <mergeCell ref="G34:J34"/>
    <mergeCell ref="F42:L42"/>
    <mergeCell ref="K26:L26"/>
    <mergeCell ref="K28:L28"/>
    <mergeCell ref="K29:L34"/>
    <mergeCell ref="G26:J26"/>
    <mergeCell ref="G28:J28"/>
    <mergeCell ref="G29:J29"/>
    <mergeCell ref="G31:J31"/>
    <mergeCell ref="E46:E47"/>
    <mergeCell ref="F39:L39"/>
    <mergeCell ref="E49:E50"/>
    <mergeCell ref="E52:E53"/>
    <mergeCell ref="D46:D47"/>
    <mergeCell ref="D49:D50"/>
    <mergeCell ref="D52:D53"/>
    <mergeCell ref="F48:L48"/>
    <mergeCell ref="F54:L54"/>
    <mergeCell ref="F60:L60"/>
    <mergeCell ref="F47:L47"/>
    <mergeCell ref="F49:L49"/>
    <mergeCell ref="F50:L50"/>
    <mergeCell ref="F51:L51"/>
    <mergeCell ref="F52:L52"/>
    <mergeCell ref="F78:F79"/>
    <mergeCell ref="F66:L66"/>
    <mergeCell ref="F72:L72"/>
    <mergeCell ref="F57:L57"/>
    <mergeCell ref="F58:L58"/>
    <mergeCell ref="B78:B79"/>
    <mergeCell ref="C78:C79"/>
    <mergeCell ref="D78:D79"/>
    <mergeCell ref="E78:E79"/>
    <mergeCell ref="G78:H79"/>
    <mergeCell ref="I79:L79"/>
    <mergeCell ref="B72:B73"/>
    <mergeCell ref="F73:L73"/>
    <mergeCell ref="E61:E62"/>
    <mergeCell ref="F68:L68"/>
    <mergeCell ref="E69:E70"/>
    <mergeCell ref="F74:L74"/>
    <mergeCell ref="F77:L77"/>
    <mergeCell ref="B75:B76"/>
    <mergeCell ref="C75:C76"/>
    <mergeCell ref="D75:D76"/>
    <mergeCell ref="D72:D73"/>
    <mergeCell ref="E72:E73"/>
    <mergeCell ref="F69:L69"/>
    <mergeCell ref="E75:E76"/>
    <mergeCell ref="F71:L71"/>
    <mergeCell ref="C72:C73"/>
    <mergeCell ref="F53:L53"/>
    <mergeCell ref="F55:L55"/>
    <mergeCell ref="F56:L56"/>
    <mergeCell ref="B61:B62"/>
    <mergeCell ref="C61:C62"/>
    <mergeCell ref="D61:D62"/>
    <mergeCell ref="F59:L59"/>
    <mergeCell ref="F61:L61"/>
    <mergeCell ref="F62:L62"/>
    <mergeCell ref="F70:L70"/>
    <mergeCell ref="B69:B70"/>
    <mergeCell ref="C69:C70"/>
    <mergeCell ref="D69:D70"/>
    <mergeCell ref="F67:L67"/>
    <mergeCell ref="B66:B67"/>
    <mergeCell ref="C66:C67"/>
    <mergeCell ref="D66:D67"/>
    <mergeCell ref="E66:E67"/>
    <mergeCell ref="E55:E56"/>
    <mergeCell ref="E58:E59"/>
    <mergeCell ref="C49:C50"/>
    <mergeCell ref="B52:B53"/>
    <mergeCell ref="C52:C53"/>
    <mergeCell ref="B55:B56"/>
    <mergeCell ref="C55:C56"/>
    <mergeCell ref="B58:B59"/>
    <mergeCell ref="C58:C59"/>
    <mergeCell ref="D55:D56"/>
    <mergeCell ref="D58:D59"/>
    <mergeCell ref="B49:B50"/>
    <mergeCell ref="F40:L40"/>
    <mergeCell ref="F41:L41"/>
    <mergeCell ref="F43:L43"/>
    <mergeCell ref="C40:C41"/>
    <mergeCell ref="B43:B44"/>
    <mergeCell ref="C43:C44"/>
    <mergeCell ref="G30:J30"/>
    <mergeCell ref="B21:H21"/>
    <mergeCell ref="B22:H22"/>
    <mergeCell ref="B40:B41"/>
    <mergeCell ref="B23:H23"/>
    <mergeCell ref="D40:D41"/>
    <mergeCell ref="D43:D44"/>
    <mergeCell ref="E40:E41"/>
    <mergeCell ref="E43:E44"/>
  </mergeCells>
  <phoneticPr fontId="0" type="noConversion"/>
  <printOptions horizontalCentered="1" verticalCentered="1"/>
  <pageMargins left="0.59055118110236227" right="0.59055118110236227" top="0.6692913385826772" bottom="0.55118110236220474" header="0.31496062992125984" footer="0"/>
  <pageSetup paperSize="9" scale="72" fitToHeight="0" orientation="portrait" horizontalDpi="4294967293" verticalDpi="300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63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showZeros="0" workbookViewId="0">
      <selection activeCell="A25" sqref="A25"/>
    </sheetView>
  </sheetViews>
  <sheetFormatPr defaultColWidth="9.140625" defaultRowHeight="12.75" x14ac:dyDescent="0.2"/>
  <cols>
    <col min="1" max="1" width="31" style="8" customWidth="1"/>
    <col min="2" max="7" width="14.42578125" style="8" customWidth="1"/>
    <col min="8" max="8" width="5.7109375" style="8" customWidth="1"/>
    <col min="9" max="9" width="6" style="8" customWidth="1"/>
    <col min="10" max="16384" width="9.140625" style="8"/>
  </cols>
  <sheetData>
    <row r="1" spans="1:8" ht="15.75" x14ac:dyDescent="0.25">
      <c r="A1" s="6" t="s">
        <v>58</v>
      </c>
      <c r="B1" s="7"/>
      <c r="C1" s="7"/>
      <c r="D1" s="5" t="s">
        <v>59</v>
      </c>
      <c r="E1" s="7"/>
      <c r="F1" s="7"/>
    </row>
    <row r="2" spans="1:8" ht="15.75" x14ac:dyDescent="0.25">
      <c r="B2" s="9"/>
      <c r="C2" s="9"/>
      <c r="D2" s="9"/>
      <c r="E2" s="9"/>
      <c r="F2" s="9"/>
    </row>
    <row r="3" spans="1:8" ht="15.75" x14ac:dyDescent="0.2">
      <c r="A3" s="10" t="s">
        <v>60</v>
      </c>
      <c r="B3" s="11"/>
      <c r="C3" s="11"/>
      <c r="D3" s="11"/>
      <c r="E3" s="11"/>
      <c r="F3" s="12"/>
      <c r="G3" s="12"/>
      <c r="H3" s="12"/>
    </row>
    <row r="4" spans="1:8" ht="15.75" x14ac:dyDescent="0.25">
      <c r="A4" s="6" t="s">
        <v>61</v>
      </c>
      <c r="B4" s="9"/>
      <c r="C4" s="13"/>
      <c r="D4" s="14"/>
      <c r="E4" s="15"/>
    </row>
    <row r="5" spans="1:8" ht="15.75" x14ac:dyDescent="0.25">
      <c r="A5" s="16"/>
      <c r="B5" s="9"/>
      <c r="C5" s="13"/>
      <c r="D5" s="14"/>
      <c r="E5" s="15"/>
    </row>
    <row r="6" spans="1:8" ht="15.75" x14ac:dyDescent="0.25">
      <c r="A6" s="16" t="s">
        <v>62</v>
      </c>
      <c r="B6" s="9"/>
      <c r="C6" s="13"/>
      <c r="D6" s="14"/>
      <c r="E6" s="15"/>
    </row>
    <row r="7" spans="1:8" ht="15.75" x14ac:dyDescent="0.25">
      <c r="B7" s="9"/>
      <c r="C7" s="13"/>
      <c r="D7" s="14"/>
      <c r="E7" s="15"/>
    </row>
    <row r="8" spans="1:8" x14ac:dyDescent="0.2">
      <c r="A8" s="10" t="s">
        <v>63</v>
      </c>
      <c r="B8" s="17"/>
    </row>
    <row r="9" spans="1:8" x14ac:dyDescent="0.2">
      <c r="A9" s="18" t="s">
        <v>64</v>
      </c>
      <c r="B9" s="171">
        <f>Lektionsoversigt!G28</f>
        <v>0</v>
      </c>
      <c r="C9" s="171"/>
      <c r="D9" s="171"/>
      <c r="E9" s="171"/>
      <c r="F9" s="171"/>
      <c r="G9" s="171"/>
    </row>
    <row r="10" spans="1:8" x14ac:dyDescent="0.2">
      <c r="A10" s="28" t="s">
        <v>65</v>
      </c>
      <c r="B10" s="171">
        <f>Lektionsoversigt!G29</f>
        <v>0</v>
      </c>
      <c r="C10" s="171"/>
      <c r="D10" s="171"/>
      <c r="E10" s="171"/>
      <c r="F10" s="171"/>
      <c r="G10" s="171"/>
    </row>
    <row r="11" spans="1:8" x14ac:dyDescent="0.2">
      <c r="A11" s="18" t="s">
        <v>66</v>
      </c>
      <c r="B11" s="171">
        <f>Lektionsoversigt!G30</f>
        <v>0</v>
      </c>
      <c r="C11" s="171"/>
      <c r="D11" s="171"/>
      <c r="E11" s="171"/>
      <c r="F11" s="171"/>
      <c r="G11" s="171"/>
    </row>
    <row r="12" spans="1:8" x14ac:dyDescent="0.2">
      <c r="A12" s="28" t="s">
        <v>67</v>
      </c>
      <c r="B12" s="171">
        <f>Lektionsoversigt!G31</f>
        <v>0</v>
      </c>
      <c r="C12" s="171"/>
      <c r="D12" s="171"/>
      <c r="E12" s="171"/>
      <c r="F12" s="171"/>
      <c r="G12" s="171"/>
    </row>
    <row r="13" spans="1:8" x14ac:dyDescent="0.2">
      <c r="A13" s="18" t="s">
        <v>14</v>
      </c>
      <c r="B13" s="171">
        <f>Lektionsoversigt!G32</f>
        <v>0</v>
      </c>
      <c r="C13" s="171"/>
      <c r="D13" s="171"/>
      <c r="E13" s="171"/>
      <c r="F13" s="171"/>
      <c r="G13" s="171"/>
    </row>
    <row r="14" spans="1:8" x14ac:dyDescent="0.2">
      <c r="A14" s="18" t="s">
        <v>68</v>
      </c>
      <c r="B14" s="171">
        <f>Lektionsoversigt!G35</f>
        <v>0</v>
      </c>
      <c r="C14" s="171"/>
      <c r="D14" s="171"/>
      <c r="E14" s="171"/>
      <c r="F14" s="171"/>
      <c r="G14" s="171"/>
    </row>
    <row r="15" spans="1:8" x14ac:dyDescent="0.2">
      <c r="A15" s="27"/>
      <c r="B15" s="19"/>
      <c r="C15" s="19"/>
      <c r="D15" s="19"/>
      <c r="E15" s="19"/>
      <c r="F15" s="19"/>
      <c r="G15" s="19"/>
    </row>
    <row r="16" spans="1:8" x14ac:dyDescent="0.2">
      <c r="A16" s="10" t="s">
        <v>69</v>
      </c>
      <c r="D16" s="19"/>
    </row>
    <row r="17" spans="1:9" x14ac:dyDescent="0.2">
      <c r="A17" s="18" t="s">
        <v>70</v>
      </c>
      <c r="B17" s="171">
        <f>IF(Lektionsoversigt!G33&lt;&gt;0,Lektionsoversigt!G33,Lektionsoversigt!$G$29)</f>
        <v>0</v>
      </c>
      <c r="C17" s="171"/>
      <c r="D17" s="171"/>
      <c r="E17" s="171"/>
      <c r="F17" s="171"/>
      <c r="G17" s="171"/>
    </row>
    <row r="18" spans="1:9" ht="12.6" customHeight="1" x14ac:dyDescent="0.2">
      <c r="A18" s="18" t="s">
        <v>71</v>
      </c>
      <c r="B18" s="171">
        <f>IF(Lektionsoversigt!G34&lt;&gt;0,Lektionsoversigt!G34,Lektionsoversigt!$G$29)</f>
        <v>0</v>
      </c>
      <c r="C18" s="171"/>
      <c r="D18" s="171"/>
      <c r="E18" s="171"/>
      <c r="F18" s="171"/>
      <c r="G18" s="171"/>
    </row>
    <row r="19" spans="1:9" x14ac:dyDescent="0.2">
      <c r="D19" s="19"/>
    </row>
    <row r="20" spans="1:9" x14ac:dyDescent="0.2">
      <c r="A20" s="10" t="s">
        <v>72</v>
      </c>
      <c r="B20" s="17"/>
    </row>
    <row r="21" spans="1:9" ht="12.75" customHeight="1" x14ac:dyDescent="0.2">
      <c r="A21" s="172" t="s">
        <v>73</v>
      </c>
      <c r="B21" s="172"/>
      <c r="C21" s="172"/>
      <c r="D21" s="173">
        <f>Lektionsoversigt!G26</f>
        <v>0</v>
      </c>
      <c r="E21" s="174"/>
      <c r="F21" s="174"/>
      <c r="G21" s="175"/>
    </row>
    <row r="22" spans="1:9" x14ac:dyDescent="0.2">
      <c r="A22" s="172" t="s">
        <v>74</v>
      </c>
      <c r="B22" s="172"/>
      <c r="C22" s="172"/>
      <c r="D22" s="173">
        <f>Lektionsoversigt!G27</f>
        <v>0</v>
      </c>
      <c r="E22" s="174"/>
      <c r="F22" s="174"/>
      <c r="G22" s="175"/>
    </row>
    <row r="23" spans="1:9" x14ac:dyDescent="0.2">
      <c r="D23" s="20"/>
    </row>
    <row r="24" spans="1:9" x14ac:dyDescent="0.2">
      <c r="A24" s="10" t="s">
        <v>75</v>
      </c>
      <c r="D24" s="17"/>
    </row>
    <row r="25" spans="1:9" ht="13.5" customHeight="1" x14ac:dyDescent="0.2">
      <c r="A25" s="18" t="s">
        <v>76</v>
      </c>
      <c r="B25" s="170">
        <f>Lektionsoversigt!G38</f>
        <v>0</v>
      </c>
      <c r="C25" s="170"/>
      <c r="D25" s="170">
        <f>Lektionsoversigt!G65</f>
        <v>0</v>
      </c>
      <c r="E25" s="170"/>
      <c r="F25" s="26"/>
      <c r="G25" s="26"/>
      <c r="H25" s="26"/>
      <c r="I25" s="26"/>
    </row>
    <row r="26" spans="1:9" ht="13.5" customHeight="1" x14ac:dyDescent="0.2">
      <c r="A26" s="18" t="s">
        <v>77</v>
      </c>
      <c r="B26" s="21">
        <f>Lektionsoversigt!B39</f>
        <v>0.33333333333333331</v>
      </c>
      <c r="C26" s="21">
        <f>Lektionsoversigt!C61</f>
        <v>0.6562479333333332</v>
      </c>
      <c r="D26" s="21">
        <f>Lektionsoversigt!B66</f>
        <v>0.33333333333333331</v>
      </c>
      <c r="E26" s="21">
        <f>Lektionsoversigt!C75</f>
        <v>0.47916573333333334</v>
      </c>
      <c r="F26" s="15"/>
      <c r="G26" s="15"/>
      <c r="H26" s="25"/>
      <c r="I26" s="25"/>
    </row>
    <row r="28" spans="1:9" x14ac:dyDescent="0.2">
      <c r="A28" s="22" t="s">
        <v>78</v>
      </c>
      <c r="B28" s="23"/>
    </row>
    <row r="29" spans="1:9" x14ac:dyDescent="0.2">
      <c r="A29" s="18" t="s">
        <v>79</v>
      </c>
      <c r="B29" s="90">
        <f>Lektionsoversigt!G65</f>
        <v>0</v>
      </c>
      <c r="C29" s="24"/>
      <c r="D29" s="24"/>
      <c r="E29" s="24"/>
    </row>
    <row r="30" spans="1:9" x14ac:dyDescent="0.2">
      <c r="A30" s="18" t="s">
        <v>80</v>
      </c>
      <c r="B30" s="21">
        <f>Lektionsoversigt!B78</f>
        <v>0.49999893333333334</v>
      </c>
      <c r="C30" s="15"/>
      <c r="D30" s="15"/>
      <c r="E30" s="15"/>
    </row>
    <row r="31" spans="1:9" x14ac:dyDescent="0.2">
      <c r="A31" s="91" t="s">
        <v>81</v>
      </c>
      <c r="B31" s="21">
        <f>Lektionsoversigt!C78</f>
        <v>0.5277765333333333</v>
      </c>
      <c r="C31" s="15"/>
      <c r="D31" s="15"/>
      <c r="E31" s="15"/>
    </row>
  </sheetData>
  <sheetProtection algorithmName="SHA-512" hashValue="r7SxAtCpycZEMrYf9M8IOr0tbioY38IPFRo1tuWZSsVN+ips7olx1jBTj0UZLheKBhN7oNiIW3i4S4dZos4ebg==" saltValue="fy4EIhT+vFR8ENvhldCLeg==" spinCount="100000" sheet="1" objects="1" scenarios="1"/>
  <mergeCells count="14">
    <mergeCell ref="B25:C25"/>
    <mergeCell ref="D25:E25"/>
    <mergeCell ref="B9:G9"/>
    <mergeCell ref="B10:G10"/>
    <mergeCell ref="B11:G11"/>
    <mergeCell ref="B14:G14"/>
    <mergeCell ref="B12:G12"/>
    <mergeCell ref="B13:G13"/>
    <mergeCell ref="B17:G17"/>
    <mergeCell ref="B18:G18"/>
    <mergeCell ref="A21:C21"/>
    <mergeCell ref="D21:G21"/>
    <mergeCell ref="A22:C22"/>
    <mergeCell ref="D22:G22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C9D48FF0-7AAE-4A8B-BBF3-8F147ABEA8A7}"/>
</file>

<file path=customXml/itemProps2.xml><?xml version="1.0" encoding="utf-8"?>
<ds:datastoreItem xmlns:ds="http://schemas.openxmlformats.org/officeDocument/2006/customXml" ds:itemID="{40256EC1-E4D4-4A03-8169-6792DC5DAD53}"/>
</file>

<file path=customXml/itemProps3.xml><?xml version="1.0" encoding="utf-8"?>
<ds:datastoreItem xmlns:ds="http://schemas.openxmlformats.org/officeDocument/2006/customXml" ds:itemID="{A5ED5E38-4BB9-4373-BC5F-EEA1F5743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>Transporterhvervets UddannelsesRåd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