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turdk.sharepoint.com/sites/Revision-af-tur.dk/Delte dokumenter/ADR/"/>
    </mc:Choice>
  </mc:AlternateContent>
  <xr:revisionPtr revIDLastSave="0" documentId="8_{F5C2426B-6DF4-46FF-8F9D-61104DCAF5C1}" xr6:coauthVersionLast="47" xr6:coauthVersionMax="47" xr10:uidLastSave="{00000000-0000-0000-0000-000000000000}"/>
  <bookViews>
    <workbookView xWindow="28680" yWindow="-120" windowWidth="29040" windowHeight="15720" tabRatio="802" xr2:uid="{00000000-000D-0000-FFFF-FFFF00000000}"/>
  </bookViews>
  <sheets>
    <sheet name="Lektionsoversigt" sheetId="1" r:id="rId1"/>
    <sheet name="Anmeldelse NY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9" l="1"/>
  <c r="B17" i="9"/>
  <c r="B14" i="9"/>
  <c r="D22" i="9"/>
  <c r="D21" i="9"/>
  <c r="B10" i="9"/>
  <c r="B11" i="9"/>
  <c r="B12" i="9"/>
  <c r="B13" i="9"/>
  <c r="B9" i="9"/>
  <c r="D84" i="1"/>
  <c r="D81" i="1"/>
  <c r="D78" i="1"/>
  <c r="D72" i="1"/>
  <c r="D69" i="1"/>
  <c r="D66" i="1"/>
  <c r="D59" i="1"/>
  <c r="D56" i="1"/>
  <c r="D53" i="1"/>
  <c r="D47" i="1"/>
  <c r="D44" i="1"/>
  <c r="D41" i="1"/>
  <c r="B64" i="1"/>
  <c r="C64" i="1" s="1"/>
  <c r="B66" i="1" s="1"/>
  <c r="D75" i="1"/>
  <c r="G37" i="1"/>
  <c r="G63" i="1" s="1"/>
  <c r="D25" i="9" s="1"/>
  <c r="G10" i="1"/>
  <c r="C38" i="1" s="1"/>
  <c r="B39" i="1" s="1"/>
  <c r="C39" i="1" s="1"/>
  <c r="B41" i="1" s="1"/>
  <c r="D50" i="1"/>
  <c r="D38" i="1"/>
  <c r="B38" i="1"/>
  <c r="B26" i="9" s="1"/>
  <c r="F18" i="1"/>
  <c r="G18" i="1"/>
  <c r="H18" i="1"/>
  <c r="I18" i="1"/>
  <c r="C66" i="1" l="1"/>
  <c r="B67" i="1" s="1"/>
  <c r="C67" i="1" s="1"/>
  <c r="B69" i="1" s="1"/>
  <c r="C69" i="1" s="1"/>
  <c r="B70" i="1" s="1"/>
  <c r="C70" i="1" s="1"/>
  <c r="B29" i="9"/>
  <c r="B25" i="9"/>
  <c r="D26" i="9"/>
  <c r="C41" i="1"/>
  <c r="B42" i="1" s="1"/>
  <c r="C42" i="1" s="1"/>
  <c r="B44" i="1" s="1"/>
  <c r="C44" i="1" s="1"/>
  <c r="B45" i="1" s="1"/>
  <c r="C45" i="1" s="1"/>
  <c r="B47" i="1" l="1"/>
  <c r="C47" i="1" s="1"/>
  <c r="B48" i="1" s="1"/>
  <c r="C48" i="1" s="1"/>
  <c r="B50" i="1" s="1"/>
  <c r="C50" i="1" s="1"/>
  <c r="B51" i="1" s="1"/>
  <c r="C51" i="1" s="1"/>
  <c r="B72" i="1"/>
  <c r="C72" i="1" s="1"/>
  <c r="B73" i="1" s="1"/>
  <c r="C73" i="1" s="1"/>
  <c r="B75" i="1" s="1"/>
  <c r="C75" i="1" s="1"/>
  <c r="B76" i="1" s="1"/>
  <c r="C76" i="1" s="1"/>
  <c r="B53" i="1" l="1"/>
  <c r="C53" i="1" s="1"/>
  <c r="B54" i="1" s="1"/>
  <c r="C54" i="1" s="1"/>
  <c r="B56" i="1" s="1"/>
  <c r="C56" i="1" s="1"/>
  <c r="B57" i="1" s="1"/>
  <c r="C57" i="1" s="1"/>
  <c r="B78" i="1"/>
  <c r="C78" i="1" s="1"/>
  <c r="B79" i="1" s="1"/>
  <c r="C79" i="1" s="1"/>
  <c r="B81" i="1" s="1"/>
  <c r="C81" i="1" s="1"/>
  <c r="B82" i="1" s="1"/>
  <c r="C82" i="1" s="1"/>
  <c r="B59" i="1" l="1"/>
  <c r="C59" i="1" s="1"/>
  <c r="B60" i="1" s="1"/>
  <c r="C60" i="1" s="1"/>
  <c r="C26" i="9" s="1"/>
  <c r="B84" i="1"/>
  <c r="C84" i="1" s="1"/>
  <c r="B85" i="1" s="1"/>
  <c r="C85" i="1" s="1"/>
  <c r="B87" i="1" l="1"/>
  <c r="C87" i="1" s="1"/>
  <c r="B88" i="1" s="1"/>
  <c r="B30" i="9" s="1"/>
  <c r="E26" i="9"/>
  <c r="C88" i="1" l="1"/>
  <c r="B90" i="1" l="1"/>
  <c r="B3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Jørgen Gregersen</author>
    <author>Svend ny</author>
  </authors>
  <commentList>
    <comment ref="F3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Udfyldes KUN hvis undervisningen afholdes på anden adresse, end den ovenfor udfyldte "kursusudbyder adresse"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Udfyldes KUN hvis eksamen afholdes på anden adresse, end den ovenfor udfyldte "kursusudbyder adresse"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Særlig info:
Kunne være, hvis adgang til undervisning eller eksamen kræver særlige foranstaltninger eller lignende. (Eksempelvis: Ringe til portner, tlf. xx xx xx xx). Anmærkning overføres aut. til Anmeldelse/Bestillings-ark.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<sst xmlns="http://schemas.openxmlformats.org/spreadsheetml/2006/main" count="108" uniqueCount="89">
  <si>
    <t xml:space="preserve">kursusstart </t>
  </si>
  <si>
    <t>(dd-mm-åå)</t>
  </si>
  <si>
    <t>mødetidspunkt</t>
  </si>
  <si>
    <t>(tt:mm)</t>
  </si>
  <si>
    <t>nødvendig tid ved opstart, før egentlig undervisning første dag</t>
  </si>
  <si>
    <t>antal minutter</t>
  </si>
  <si>
    <t>varighed af middagspause (anbefalet 30 minutter)</t>
  </si>
  <si>
    <t>varighed af pauser efter hver lektion (anbefalet 10 min)</t>
  </si>
  <si>
    <t>Instruktør(er): Teoretiske lektioner</t>
  </si>
  <si>
    <t>Instruktør(er): Praktiske lektioner</t>
  </si>
  <si>
    <t>Kursusudbyder (navn)</t>
  </si>
  <si>
    <t>Kursusudbyder (adresse)</t>
  </si>
  <si>
    <t>Postnr. og by:</t>
  </si>
  <si>
    <t>Kursusudbyders CVR-nr.</t>
  </si>
  <si>
    <t>Tlf. til eventuel kontakt vedr. tilsyn:</t>
  </si>
  <si>
    <t>Undervisningen afholdes (adr.):</t>
  </si>
  <si>
    <t>Eksamen afholdes (adr.hvis anden):</t>
  </si>
  <si>
    <t>Evt. særlig info til BRS:</t>
  </si>
  <si>
    <t>Antal kursister:</t>
  </si>
  <si>
    <t>repetition grundkursus + klasse 1</t>
  </si>
  <si>
    <t>fra</t>
  </si>
  <si>
    <t>til</t>
  </si>
  <si>
    <t>min</t>
  </si>
  <si>
    <t>lekt.</t>
  </si>
  <si>
    <t>Dag 1</t>
  </si>
  <si>
    <r>
      <t xml:space="preserve">Velkomst og opstart. </t>
    </r>
    <r>
      <rPr>
        <b/>
        <sz val="11"/>
        <rFont val="Tahoma"/>
        <family val="2"/>
      </rPr>
      <t>NB! Emnerne herunder skal repeteres i forhold til tidl. udd.</t>
    </r>
  </si>
  <si>
    <t>Introduktion til håndbog. Repetition af- ændringer i-  regler m.m.</t>
  </si>
  <si>
    <t>Lovgivning. Almindelige bestemmelser vedrørende transport af farligt gods.</t>
  </si>
  <si>
    <t>Pause</t>
  </si>
  <si>
    <t xml:space="preserve">Andre transportformer - Multimodal transport. </t>
  </si>
  <si>
    <t>Stoffernes vigtigste faretyper og egenskaber, klassificering</t>
  </si>
  <si>
    <t xml:space="preserve">Hensigtsmæssige forebyggende sikkerhedsmæssige foranstaltninger i forhold hertil. </t>
  </si>
  <si>
    <t xml:space="preserve">Emballagekrav. Afmærkning af kolli - faresedler og påskrifter. </t>
  </si>
  <si>
    <t>Transportdokumenter, skriftlige anvisninger, containerpakkeattester</t>
  </si>
  <si>
    <t>Kontrol af overensstemmelse mellem kolliafmærkning og transportdokumenter</t>
  </si>
  <si>
    <t xml:space="preserve">Middag </t>
  </si>
  <si>
    <t>Transport ”under frimængden”</t>
  </si>
  <si>
    <t>Transport under "Begrænsede mængder" og "Undtagne mængder"</t>
  </si>
  <si>
    <t>Regler for sammenlæsning. Regler for håndtering i forbindelse med af- og pålæsning</t>
  </si>
  <si>
    <t>Fareskilte og faresedler (køretøj, veksellad, container). Regler for afmærkning af køretøjer</t>
  </si>
  <si>
    <t>Regler for begrænsninger i transporteret mængde i visse klasser. Lastsikring (surring / stuvning)</t>
  </si>
  <si>
    <t>Ansvar. Eget og andres. - Transport af farligt affald (herunder eksport/import) og miljøbeskyttelse.</t>
  </si>
  <si>
    <t>Trafiksikkerhed - Tunnelsikkerhed, 1.-hjælp vedr. forbrændinger, ætsninger og forgiftninger</t>
  </si>
  <si>
    <t>Oplæg til praktisk øvelse</t>
  </si>
  <si>
    <t>Dag 2</t>
  </si>
  <si>
    <t>Praktisk øvelse - Grundlæggende viden om brug af: Køretøjets udstyr/brandslukningsudstyr</t>
  </si>
  <si>
    <t>Personligt værneudstyr</t>
  </si>
  <si>
    <t xml:space="preserve">Uheldsøvelse - generelle forholdsregler for chaufføren </t>
  </si>
  <si>
    <t>eventuelle særlige tiltag, brandslukning, førstehjælp</t>
  </si>
  <si>
    <t>Uheldsøvelse - fortsat</t>
  </si>
  <si>
    <t>Afrunding og evaluering af praktisk øvelse</t>
  </si>
  <si>
    <t>Formål med- og betjening af- evt. teknisk udstyr på køretøjer. Eks. Køleanlæg etc.</t>
  </si>
  <si>
    <t>Sikringsbestemmelser (kap. 1.10). Tunnelrestriktioner</t>
  </si>
  <si>
    <r>
      <t>Klasse 1</t>
    </r>
    <r>
      <rPr>
        <sz val="11"/>
        <rFont val="Tahoma"/>
        <family val="2"/>
      </rPr>
      <t xml:space="preserve"> Repetition af særlige regler for klasse 1</t>
    </r>
  </si>
  <si>
    <t>Særlige risici i forbindelse med eksplosive og pyrotekniske stoffer og genstande</t>
  </si>
  <si>
    <t>Typer af køretøjer, godkendelsesattest, begrænsninger i læsset mængde m.v.</t>
  </si>
  <si>
    <t>Særlige krav vedrørende sammenlæsning af stoffer og genstande i klasse 1</t>
  </si>
  <si>
    <t>Opsamling og repetition, klasse 1</t>
  </si>
  <si>
    <t>Bestemmelser vedrørende eksamen</t>
  </si>
  <si>
    <t>Pause - klargøring til eksamen</t>
  </si>
  <si>
    <t>Eksamen</t>
  </si>
  <si>
    <t>Repetition grund + klasse 1</t>
  </si>
  <si>
    <t>Instruktør (eksamensvagt) - hvis anden:</t>
  </si>
  <si>
    <t>-</t>
  </si>
  <si>
    <t>Evaluering af eksamen</t>
  </si>
  <si>
    <t>Til Beredskabsstyrelsen, Center for Forebyggelse</t>
  </si>
  <si>
    <t>BRS-KTP-BFO-BFP-ADR@brs.dk</t>
  </si>
  <si>
    <t>Anmeldelse af farligt gods chaufførkursus (ADR-kursus)</t>
  </si>
  <si>
    <r>
      <t xml:space="preserve">jf. pkt. 4.1 i Beredskabsstyrelsens </t>
    </r>
    <r>
      <rPr>
        <i/>
        <sz val="11"/>
        <rFont val="Calibri"/>
        <family val="2"/>
      </rPr>
      <t>Vilkår for godkendelse af farligt gods chaufførkurser</t>
    </r>
  </si>
  <si>
    <t>Anmeldelse sker af hensyn til Beredskabsstyrelsens mulighed for at føre tilsyn med kurset.</t>
  </si>
  <si>
    <t>Kursusudbyder</t>
  </si>
  <si>
    <t>Navn:</t>
  </si>
  <si>
    <t>Adresse</t>
  </si>
  <si>
    <t>Postnr. og by</t>
  </si>
  <si>
    <t>CVR-nummer</t>
  </si>
  <si>
    <t xml:space="preserve">Særlige adgangsforhold: </t>
  </si>
  <si>
    <t>Kursussted</t>
  </si>
  <si>
    <t>Undervsiningen afholdes, adresse:</t>
  </si>
  <si>
    <t>Eksamen afholdes (adr. hvis anden)</t>
  </si>
  <si>
    <t>Instruktør(er)s navn(e)</t>
  </si>
  <si>
    <t>Teori:</t>
  </si>
  <si>
    <t xml:space="preserve">Praktiske øvelser (hvis disse afholdes og med anden instruktør end ved teori): </t>
  </si>
  <si>
    <t xml:space="preserve">Tidsrummet for undervisning: </t>
  </si>
  <si>
    <t>Kursusdatoer</t>
  </si>
  <si>
    <t>Tidsrum (start/slut)</t>
  </si>
  <si>
    <t xml:space="preserve">Tidsrummet for eksamen: </t>
  </si>
  <si>
    <t>Eksamensdato</t>
  </si>
  <si>
    <t>Tid - start:</t>
  </si>
  <si>
    <t>Tid - slut: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</si>
</sst>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dd/mm/yy;@"/>
  </numFmts>
  <fonts count="19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i/>
      <sz val="11"/>
      <name val="Calibri"/>
      <family val="2"/>
    </font>
    <font>
      <sz val="11"/>
      <name val="Calibri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200">
    <xf numFmtId="0" fontId="0" fillId="0" borderId="0" xfId="0"/>
    <xf numFmtId="0" fontId="4" fillId="0" borderId="0" xfId="0" applyFont="1"/>
    <xf numFmtId="0" fontId="1" fillId="0" borderId="0" xfId="0" applyFont="1"/>
    <xf numFmtId="0" fontId="6" fillId="0" borderId="0" xfId="0" applyFont="1" applyAlignment="1">
      <alignment horizontal="left" vertical="top"/>
    </xf>
    <xf numFmtId="0" fontId="6" fillId="0" borderId="0" xfId="0" applyFont="1"/>
    <xf numFmtId="0" fontId="12" fillId="0" borderId="0" xfId="3" applyFont="1"/>
    <xf numFmtId="0" fontId="5" fillId="0" borderId="0" xfId="3" applyFont="1"/>
    <xf numFmtId="0" fontId="8" fillId="0" borderId="0" xfId="1" applyAlignment="1" applyProtection="1"/>
    <xf numFmtId="0" fontId="2" fillId="0" borderId="0" xfId="3"/>
    <xf numFmtId="0" fontId="7" fillId="0" borderId="0" xfId="3" applyFont="1"/>
    <xf numFmtId="0" fontId="13" fillId="0" borderId="0" xfId="3" applyFont="1"/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2" fillId="0" borderId="0" xfId="3" applyAlignment="1">
      <alignment horizontal="center"/>
    </xf>
    <xf numFmtId="164" fontId="2" fillId="0" borderId="0" xfId="3" applyNumberFormat="1" applyAlignment="1">
      <alignment horizontal="center"/>
    </xf>
    <xf numFmtId="20" fontId="2" fillId="0" borderId="0" xfId="3" applyNumberFormat="1" applyAlignment="1">
      <alignment horizontal="center"/>
    </xf>
    <xf numFmtId="0" fontId="15" fillId="0" borderId="0" xfId="3" applyFont="1"/>
    <xf numFmtId="0" fontId="3" fillId="0" borderId="0" xfId="3" applyFont="1"/>
    <xf numFmtId="0" fontId="12" fillId="0" borderId="1" xfId="3" applyFont="1" applyBorder="1" applyAlignment="1">
      <alignment vertical="top" wrapText="1"/>
    </xf>
    <xf numFmtId="0" fontId="3" fillId="0" borderId="0" xfId="3" applyFont="1" applyAlignment="1">
      <alignment horizontal="left"/>
    </xf>
    <xf numFmtId="49" fontId="3" fillId="0" borderId="0" xfId="3" applyNumberFormat="1" applyFont="1"/>
    <xf numFmtId="165" fontId="2" fillId="0" borderId="0" xfId="3" applyNumberFormat="1"/>
    <xf numFmtId="20" fontId="2" fillId="0" borderId="1" xfId="3" applyNumberFormat="1" applyBorder="1" applyAlignment="1">
      <alignment horizontal="center"/>
    </xf>
    <xf numFmtId="20" fontId="2" fillId="0" borderId="0" xfId="3" applyNumberFormat="1"/>
    <xf numFmtId="0" fontId="13" fillId="0" borderId="1" xfId="3" applyFont="1" applyBorder="1"/>
    <xf numFmtId="0" fontId="2" fillId="0" borderId="1" xfId="3" applyBorder="1"/>
    <xf numFmtId="165" fontId="2" fillId="0" borderId="0" xfId="3" applyNumberFormat="1" applyAlignment="1">
      <alignment horizontal="center"/>
    </xf>
    <xf numFmtId="0" fontId="12" fillId="0" borderId="39" xfId="3" applyFont="1" applyBorder="1" applyAlignment="1">
      <alignment vertical="top" wrapText="1"/>
    </xf>
    <xf numFmtId="0" fontId="12" fillId="0" borderId="0" xfId="3" applyFont="1" applyAlignment="1">
      <alignment vertical="top" wrapText="1"/>
    </xf>
    <xf numFmtId="164" fontId="17" fillId="2" borderId="2" xfId="0" applyNumberFormat="1" applyFont="1" applyFill="1" applyBorder="1" applyAlignment="1" applyProtection="1">
      <alignment horizontal="center"/>
      <protection locked="0"/>
    </xf>
    <xf numFmtId="0" fontId="16" fillId="3" borderId="6" xfId="0" applyFont="1" applyFill="1" applyBorder="1"/>
    <xf numFmtId="0" fontId="16" fillId="3" borderId="7" xfId="0" applyFont="1" applyFill="1" applyBorder="1"/>
    <xf numFmtId="0" fontId="16" fillId="3" borderId="8" xfId="0" applyFont="1" applyFill="1" applyBorder="1"/>
    <xf numFmtId="20" fontId="17" fillId="2" borderId="3" xfId="0" applyNumberFormat="1" applyFont="1" applyFill="1" applyBorder="1" applyAlignment="1" applyProtection="1">
      <alignment horizontal="center"/>
      <protection locked="0"/>
    </xf>
    <xf numFmtId="0" fontId="16" fillId="3" borderId="9" xfId="0" applyFont="1" applyFill="1" applyBorder="1"/>
    <xf numFmtId="0" fontId="16" fillId="3" borderId="10" xfId="0" applyFont="1" applyFill="1" applyBorder="1"/>
    <xf numFmtId="0" fontId="16" fillId="3" borderId="11" xfId="0" applyFont="1" applyFill="1" applyBorder="1"/>
    <xf numFmtId="0" fontId="17" fillId="2" borderId="2" xfId="0" applyFont="1" applyFill="1" applyBorder="1" applyAlignment="1" applyProtection="1">
      <alignment horizontal="center"/>
      <protection locked="0"/>
    </xf>
    <xf numFmtId="0" fontId="17" fillId="2" borderId="5" xfId="0" applyFont="1" applyFill="1" applyBorder="1" applyAlignment="1" applyProtection="1">
      <alignment horizontal="center"/>
      <protection locked="0"/>
    </xf>
    <xf numFmtId="0" fontId="16" fillId="3" borderId="12" xfId="0" applyFont="1" applyFill="1" applyBorder="1"/>
    <xf numFmtId="0" fontId="16" fillId="3" borderId="21" xfId="0" applyFont="1" applyFill="1" applyBorder="1"/>
    <xf numFmtId="0" fontId="16" fillId="3" borderId="22" xfId="0" applyFont="1" applyFill="1" applyBorder="1"/>
    <xf numFmtId="0" fontId="16" fillId="3" borderId="35" xfId="3" applyFont="1" applyFill="1" applyBorder="1" applyAlignment="1">
      <alignment horizontal="left"/>
    </xf>
    <xf numFmtId="0" fontId="17" fillId="3" borderId="13" xfId="3" applyFont="1" applyFill="1" applyBorder="1" applyAlignment="1">
      <alignment horizontal="left"/>
    </xf>
    <xf numFmtId="0" fontId="17" fillId="3" borderId="13" xfId="3" applyFont="1" applyFill="1" applyBorder="1" applyAlignment="1">
      <alignment horizontal="center"/>
    </xf>
    <xf numFmtId="0" fontId="17" fillId="3" borderId="10" xfId="3" applyFont="1" applyFill="1" applyBorder="1" applyAlignment="1">
      <alignment horizontal="left"/>
    </xf>
    <xf numFmtId="0" fontId="17" fillId="3" borderId="10" xfId="3" applyFont="1" applyFill="1" applyBorder="1" applyAlignment="1">
      <alignment horizontal="center"/>
    </xf>
    <xf numFmtId="0" fontId="16" fillId="3" borderId="50" xfId="0" applyFont="1" applyFill="1" applyBorder="1" applyAlignment="1">
      <alignment horizontal="left"/>
    </xf>
    <xf numFmtId="0" fontId="17" fillId="3" borderId="36" xfId="0" applyFont="1" applyFill="1" applyBorder="1" applyAlignment="1">
      <alignment horizontal="left"/>
    </xf>
    <xf numFmtId="0" fontId="17" fillId="3" borderId="36" xfId="0" applyFont="1" applyFill="1" applyBorder="1" applyAlignment="1">
      <alignment horizontal="center"/>
    </xf>
    <xf numFmtId="0" fontId="17" fillId="2" borderId="54" xfId="0" applyFont="1" applyFill="1" applyBorder="1" applyAlignment="1" applyProtection="1">
      <alignment horizontal="center"/>
      <protection locked="0"/>
    </xf>
    <xf numFmtId="0" fontId="16" fillId="3" borderId="48" xfId="0" applyFont="1" applyFill="1" applyBorder="1" applyAlignment="1">
      <alignment horizontal="left"/>
    </xf>
    <xf numFmtId="0" fontId="17" fillId="3" borderId="48" xfId="0" applyFont="1" applyFill="1" applyBorder="1" applyAlignment="1">
      <alignment horizontal="center"/>
    </xf>
    <xf numFmtId="0" fontId="16" fillId="3" borderId="48" xfId="0" applyFont="1" applyFill="1" applyBorder="1"/>
    <xf numFmtId="0" fontId="16" fillId="3" borderId="49" xfId="0" applyFont="1" applyFill="1" applyBorder="1"/>
    <xf numFmtId="0" fontId="16" fillId="0" borderId="0" xfId="0" applyFont="1"/>
    <xf numFmtId="0" fontId="16" fillId="0" borderId="15" xfId="0" applyFont="1" applyBorder="1"/>
    <xf numFmtId="0" fontId="16" fillId="0" borderId="16" xfId="0" applyFont="1" applyBorder="1"/>
    <xf numFmtId="0" fontId="17" fillId="0" borderId="34" xfId="0" applyFont="1" applyBorder="1"/>
    <xf numFmtId="164" fontId="17" fillId="0" borderId="4" xfId="0" applyNumberFormat="1" applyFont="1" applyBorder="1" applyAlignment="1">
      <alignment horizontal="center"/>
    </xf>
    <xf numFmtId="0" fontId="16" fillId="4" borderId="7" xfId="0" applyFont="1" applyFill="1" applyBorder="1"/>
    <xf numFmtId="0" fontId="16" fillId="4" borderId="3" xfId="0" applyFont="1" applyFill="1" applyBorder="1"/>
    <xf numFmtId="20" fontId="16" fillId="0" borderId="17" xfId="0" applyNumberFormat="1" applyFont="1" applyBorder="1"/>
    <xf numFmtId="20" fontId="16" fillId="0" borderId="18" xfId="0" applyNumberFormat="1" applyFont="1" applyBorder="1"/>
    <xf numFmtId="0" fontId="16" fillId="0" borderId="18" xfId="0" applyFont="1" applyBorder="1" applyAlignment="1">
      <alignment horizontal="center"/>
    </xf>
    <xf numFmtId="0" fontId="16" fillId="0" borderId="19" xfId="0" applyFont="1" applyBorder="1"/>
    <xf numFmtId="20" fontId="16" fillId="0" borderId="55" xfId="0" applyNumberFormat="1" applyFont="1" applyBorder="1" applyAlignment="1">
      <alignment horizontal="center" vertical="center"/>
    </xf>
    <xf numFmtId="20" fontId="16" fillId="0" borderId="38" xfId="0" applyNumberFormat="1" applyFont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/>
      <protection locked="0"/>
    </xf>
    <xf numFmtId="0" fontId="16" fillId="0" borderId="25" xfId="0" applyFont="1" applyBorder="1" applyAlignment="1">
      <alignment horizontal="center" vertical="center"/>
    </xf>
    <xf numFmtId="20" fontId="16" fillId="0" borderId="20" xfId="0" applyNumberFormat="1" applyFont="1" applyBorder="1" applyAlignment="1">
      <alignment horizontal="center" vertical="center"/>
    </xf>
    <xf numFmtId="20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/>
    <xf numFmtId="20" fontId="16" fillId="0" borderId="56" xfId="0" applyNumberFormat="1" applyFont="1" applyBorder="1" applyAlignment="1">
      <alignment horizontal="center" vertical="center"/>
    </xf>
    <xf numFmtId="20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7" fillId="2" borderId="4" xfId="0" applyNumberFormat="1" applyFont="1" applyFill="1" applyBorder="1" applyAlignment="1">
      <alignment horizontal="center"/>
    </xf>
    <xf numFmtId="20" fontId="16" fillId="0" borderId="55" xfId="0" applyNumberFormat="1" applyFont="1" applyBorder="1" applyAlignment="1" applyProtection="1">
      <alignment horizontal="center" vertical="center"/>
      <protection locked="0"/>
    </xf>
    <xf numFmtId="0" fontId="16" fillId="0" borderId="37" xfId="0" applyFont="1" applyBorder="1"/>
    <xf numFmtId="0" fontId="16" fillId="0" borderId="40" xfId="0" applyFont="1" applyBorder="1"/>
    <xf numFmtId="49" fontId="17" fillId="0" borderId="34" xfId="0" applyNumberFormat="1" applyFont="1" applyBorder="1" applyAlignment="1">
      <alignment horizontal="left" vertical="top"/>
    </xf>
    <xf numFmtId="49" fontId="16" fillId="0" borderId="7" xfId="0" applyNumberFormat="1" applyFont="1" applyBorder="1" applyAlignment="1">
      <alignment horizontal="left" vertical="top"/>
    </xf>
    <xf numFmtId="49" fontId="16" fillId="0" borderId="3" xfId="0" applyNumberFormat="1" applyFont="1" applyBorder="1" applyAlignment="1">
      <alignment horizontal="left" vertical="top"/>
    </xf>
    <xf numFmtId="0" fontId="16" fillId="0" borderId="31" xfId="0" applyFont="1" applyBorder="1"/>
    <xf numFmtId="0" fontId="16" fillId="0" borderId="13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top"/>
    </xf>
    <xf numFmtId="0" fontId="18" fillId="0" borderId="1" xfId="0" applyFont="1" applyBorder="1" applyAlignment="1">
      <alignment horizontal="center" vertical="center"/>
    </xf>
    <xf numFmtId="20" fontId="16" fillId="0" borderId="23" xfId="0" applyNumberFormat="1" applyFont="1" applyBorder="1" applyAlignment="1">
      <alignment horizontal="center" vertical="center"/>
    </xf>
    <xf numFmtId="0" fontId="16" fillId="2" borderId="23" xfId="0" applyFont="1" applyFill="1" applyBorder="1" applyAlignment="1" applyProtection="1">
      <alignment horizontal="center"/>
      <protection locked="0"/>
    </xf>
    <xf numFmtId="0" fontId="16" fillId="0" borderId="23" xfId="0" applyFont="1" applyBorder="1" applyAlignment="1">
      <alignment horizontal="center" vertical="center"/>
    </xf>
    <xf numFmtId="0" fontId="16" fillId="4" borderId="35" xfId="0" applyFont="1" applyFill="1" applyBorder="1" applyAlignment="1">
      <alignment horizontal="left" vertical="top"/>
    </xf>
    <xf numFmtId="0" fontId="16" fillId="4" borderId="13" xfId="0" applyFont="1" applyFill="1" applyBorder="1" applyAlignment="1">
      <alignment horizontal="left" vertical="top"/>
    </xf>
    <xf numFmtId="0" fontId="16" fillId="4" borderId="14" xfId="0" applyFont="1" applyFill="1" applyBorder="1" applyAlignment="1">
      <alignment horizontal="left" vertical="top"/>
    </xf>
    <xf numFmtId="20" fontId="16" fillId="0" borderId="28" xfId="0" applyNumberFormat="1" applyFont="1" applyBorder="1" applyAlignment="1">
      <alignment horizontal="center" vertical="center"/>
    </xf>
    <xf numFmtId="20" fontId="16" fillId="0" borderId="29" xfId="0" applyNumberFormat="1" applyFont="1" applyBorder="1" applyAlignment="1">
      <alignment horizontal="center" vertical="center"/>
    </xf>
    <xf numFmtId="0" fontId="16" fillId="0" borderId="29" xfId="0" applyFont="1" applyBorder="1" applyAlignment="1">
      <alignment horizontal="center"/>
    </xf>
    <xf numFmtId="0" fontId="16" fillId="0" borderId="29" xfId="0" applyFont="1" applyBorder="1"/>
    <xf numFmtId="0" fontId="16" fillId="0" borderId="32" xfId="0" applyFont="1" applyBorder="1" applyAlignment="1">
      <alignment horizontal="left"/>
    </xf>
    <xf numFmtId="0" fontId="16" fillId="0" borderId="48" xfId="0" applyFont="1" applyBorder="1" applyAlignment="1">
      <alignment horizontal="left"/>
    </xf>
    <xf numFmtId="0" fontId="16" fillId="0" borderId="49" xfId="0" applyFont="1" applyBorder="1" applyAlignment="1">
      <alignment horizontal="left"/>
    </xf>
    <xf numFmtId="20" fontId="16" fillId="0" borderId="46" xfId="0" applyNumberFormat="1" applyFont="1" applyBorder="1" applyAlignment="1">
      <alignment horizontal="center" vertical="center"/>
    </xf>
    <xf numFmtId="20" fontId="16" fillId="0" borderId="40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20" fontId="16" fillId="0" borderId="24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6" fillId="3" borderId="9" xfId="3" applyFont="1" applyFill="1" applyBorder="1" applyAlignment="1">
      <alignment horizontal="left"/>
    </xf>
    <xf numFmtId="165" fontId="2" fillId="0" borderId="1" xfId="3" applyNumberFormat="1" applyBorder="1" applyAlignment="1">
      <alignment horizontal="center"/>
    </xf>
    <xf numFmtId="0" fontId="12" fillId="0" borderId="1" xfId="3" applyFont="1" applyBorder="1" applyAlignment="1">
      <alignment horizontal="left" vertical="top" wrapText="1"/>
    </xf>
    <xf numFmtId="0" fontId="16" fillId="6" borderId="39" xfId="0" applyFont="1" applyFill="1" applyBorder="1" applyAlignment="1">
      <alignment horizontal="left" wrapText="1"/>
    </xf>
    <xf numFmtId="0" fontId="16" fillId="6" borderId="10" xfId="0" applyFont="1" applyFill="1" applyBorder="1" applyAlignment="1">
      <alignment horizontal="left" wrapText="1"/>
    </xf>
    <xf numFmtId="0" fontId="16" fillId="6" borderId="11" xfId="0" applyFont="1" applyFill="1" applyBorder="1" applyAlignment="1">
      <alignment horizontal="left" wrapText="1"/>
    </xf>
    <xf numFmtId="20" fontId="16" fillId="0" borderId="46" xfId="0" applyNumberFormat="1" applyFont="1" applyBorder="1" applyAlignment="1">
      <alignment horizontal="center" vertical="center"/>
    </xf>
    <xf numFmtId="20" fontId="16" fillId="0" borderId="24" xfId="0" applyNumberFormat="1" applyFont="1" applyBorder="1" applyAlignment="1">
      <alignment horizontal="center" vertical="center"/>
    </xf>
    <xf numFmtId="20" fontId="16" fillId="0" borderId="40" xfId="0" applyNumberFormat="1" applyFont="1" applyBorder="1" applyAlignment="1">
      <alignment horizontal="center" vertical="center"/>
    </xf>
    <xf numFmtId="20" fontId="16" fillId="0" borderId="23" xfId="0" applyNumberFormat="1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6" borderId="31" xfId="0" applyFont="1" applyFill="1" applyBorder="1" applyAlignment="1">
      <alignment horizontal="left" wrapText="1"/>
    </xf>
    <xf numFmtId="0" fontId="16" fillId="6" borderId="13" xfId="0" applyFont="1" applyFill="1" applyBorder="1" applyAlignment="1">
      <alignment horizontal="left" wrapText="1"/>
    </xf>
    <xf numFmtId="0" fontId="16" fillId="6" borderId="14" xfId="0" applyFont="1" applyFill="1" applyBorder="1" applyAlignment="1">
      <alignment horizontal="left" wrapText="1"/>
    </xf>
    <xf numFmtId="0" fontId="17" fillId="0" borderId="22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top" wrapText="1"/>
    </xf>
    <xf numFmtId="0" fontId="16" fillId="4" borderId="22" xfId="0" applyFont="1" applyFill="1" applyBorder="1" applyAlignment="1">
      <alignment horizontal="center" vertical="top" wrapText="1"/>
    </xf>
    <xf numFmtId="0" fontId="16" fillId="4" borderId="52" xfId="0" applyFont="1" applyFill="1" applyBorder="1" applyAlignment="1">
      <alignment horizontal="center" vertical="top" wrapText="1"/>
    </xf>
    <xf numFmtId="0" fontId="16" fillId="4" borderId="49" xfId="0" applyFont="1" applyFill="1" applyBorder="1" applyAlignment="1">
      <alignment horizontal="center" vertical="top" wrapText="1"/>
    </xf>
    <xf numFmtId="0" fontId="17" fillId="2" borderId="50" xfId="0" applyFont="1" applyFill="1" applyBorder="1" applyAlignment="1" applyProtection="1">
      <alignment horizontal="center" vertical="top"/>
      <protection locked="0"/>
    </xf>
    <xf numFmtId="0" fontId="17" fillId="2" borderId="36" xfId="0" applyFont="1" applyFill="1" applyBorder="1" applyAlignment="1" applyProtection="1">
      <alignment horizontal="center" vertical="top"/>
      <protection locked="0"/>
    </xf>
    <xf numFmtId="0" fontId="17" fillId="2" borderId="51" xfId="0" applyFont="1" applyFill="1" applyBorder="1" applyAlignment="1" applyProtection="1">
      <alignment horizontal="center" vertical="top"/>
      <protection locked="0"/>
    </xf>
    <xf numFmtId="0" fontId="16" fillId="0" borderId="33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0" fontId="16" fillId="0" borderId="31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7" fillId="2" borderId="41" xfId="0" applyFont="1" applyFill="1" applyBorder="1" applyAlignment="1" applyProtection="1">
      <alignment horizontal="left"/>
      <protection locked="0"/>
    </xf>
    <xf numFmtId="0" fontId="17" fillId="2" borderId="42" xfId="0" applyFont="1" applyFill="1" applyBorder="1" applyAlignment="1" applyProtection="1">
      <alignment horizontal="left"/>
      <protection locked="0"/>
    </xf>
    <xf numFmtId="0" fontId="17" fillId="2" borderId="2" xfId="0" applyFont="1" applyFill="1" applyBorder="1" applyAlignment="1" applyProtection="1">
      <alignment horizontal="left"/>
      <protection locked="0"/>
    </xf>
    <xf numFmtId="0" fontId="16" fillId="0" borderId="45" xfId="0" applyFont="1" applyBorder="1" applyAlignment="1">
      <alignment horizontal="center" vertical="center"/>
    </xf>
    <xf numFmtId="0" fontId="17" fillId="3" borderId="53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3" borderId="27" xfId="0" applyFont="1" applyFill="1" applyBorder="1" applyAlignment="1">
      <alignment horizontal="center"/>
    </xf>
    <xf numFmtId="0" fontId="17" fillId="3" borderId="37" xfId="0" applyFont="1" applyFill="1" applyBorder="1" applyAlignment="1">
      <alignment horizontal="center"/>
    </xf>
    <xf numFmtId="0" fontId="17" fillId="3" borderId="52" xfId="0" applyFont="1" applyFill="1" applyBorder="1" applyAlignment="1">
      <alignment horizontal="center"/>
    </xf>
    <xf numFmtId="0" fontId="17" fillId="3" borderId="49" xfId="0" applyFont="1" applyFill="1" applyBorder="1" applyAlignment="1">
      <alignment horizontal="center"/>
    </xf>
    <xf numFmtId="0" fontId="16" fillId="0" borderId="29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37" xfId="0" applyFont="1" applyBorder="1" applyAlignment="1">
      <alignment horizontal="left" vertical="top" wrapText="1"/>
    </xf>
    <xf numFmtId="0" fontId="16" fillId="0" borderId="32" xfId="0" applyFont="1" applyBorder="1" applyAlignment="1">
      <alignment horizontal="left" vertical="top" wrapText="1"/>
    </xf>
    <xf numFmtId="0" fontId="16" fillId="0" borderId="48" xfId="0" applyFont="1" applyBorder="1" applyAlignment="1">
      <alignment horizontal="left" vertical="top" wrapText="1"/>
    </xf>
    <xf numFmtId="0" fontId="16" fillId="0" borderId="49" xfId="0" applyFont="1" applyBorder="1" applyAlignment="1">
      <alignment horizontal="left" vertical="top" wrapText="1"/>
    </xf>
    <xf numFmtId="20" fontId="16" fillId="0" borderId="47" xfId="0" applyNumberFormat="1" applyFont="1" applyBorder="1" applyAlignment="1">
      <alignment horizontal="center" vertical="center"/>
    </xf>
    <xf numFmtId="20" fontId="16" fillId="0" borderId="45" xfId="0" applyNumberFormat="1" applyFont="1" applyBorder="1" applyAlignment="1">
      <alignment horizontal="center" vertical="center"/>
    </xf>
    <xf numFmtId="0" fontId="16" fillId="6" borderId="19" xfId="0" applyFont="1" applyFill="1" applyBorder="1" applyAlignment="1">
      <alignment horizontal="left"/>
    </xf>
    <xf numFmtId="0" fontId="16" fillId="6" borderId="43" xfId="0" applyFont="1" applyFill="1" applyBorder="1" applyAlignment="1">
      <alignment horizontal="left"/>
    </xf>
    <xf numFmtId="0" fontId="16" fillId="6" borderId="8" xfId="0" applyFont="1" applyFill="1" applyBorder="1" applyAlignment="1">
      <alignment horizontal="left"/>
    </xf>
    <xf numFmtId="0" fontId="16" fillId="3" borderId="17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3" borderId="30" xfId="0" applyFont="1" applyFill="1" applyBorder="1" applyAlignment="1">
      <alignment horizontal="left"/>
    </xf>
    <xf numFmtId="0" fontId="16" fillId="3" borderId="20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16" fillId="3" borderId="26" xfId="0" applyFont="1" applyFill="1" applyBorder="1" applyAlignment="1">
      <alignment horizontal="left"/>
    </xf>
    <xf numFmtId="0" fontId="16" fillId="6" borderId="33" xfId="0" applyFont="1" applyFill="1" applyBorder="1" applyAlignment="1">
      <alignment horizontal="left" wrapText="1"/>
    </xf>
    <xf numFmtId="0" fontId="16" fillId="6" borderId="21" xfId="0" applyFont="1" applyFill="1" applyBorder="1" applyAlignment="1">
      <alignment horizontal="left" wrapText="1"/>
    </xf>
    <xf numFmtId="0" fontId="16" fillId="6" borderId="22" xfId="0" applyFont="1" applyFill="1" applyBorder="1" applyAlignment="1">
      <alignment horizontal="left" wrapText="1"/>
    </xf>
    <xf numFmtId="0" fontId="16" fillId="0" borderId="56" xfId="0" applyFont="1" applyBorder="1" applyAlignment="1">
      <alignment horizontal="center" vertical="center"/>
    </xf>
    <xf numFmtId="20" fontId="16" fillId="2" borderId="46" xfId="0" applyNumberFormat="1" applyFont="1" applyFill="1" applyBorder="1" applyAlignment="1" applyProtection="1">
      <alignment horizontal="center" vertical="center"/>
      <protection locked="0"/>
    </xf>
    <xf numFmtId="20" fontId="16" fillId="2" borderId="24" xfId="0" applyNumberFormat="1" applyFont="1" applyFill="1" applyBorder="1" applyAlignment="1" applyProtection="1">
      <alignment horizontal="center" vertical="center"/>
      <protection locked="0"/>
    </xf>
    <xf numFmtId="20" fontId="16" fillId="0" borderId="15" xfId="0" applyNumberFormat="1" applyFont="1" applyBorder="1" applyAlignment="1">
      <alignment horizontal="center" vertical="center"/>
    </xf>
    <xf numFmtId="20" fontId="16" fillId="0" borderId="16" xfId="0" applyNumberFormat="1" applyFont="1" applyBorder="1" applyAlignment="1">
      <alignment horizontal="center" vertical="center"/>
    </xf>
    <xf numFmtId="0" fontId="16" fillId="5" borderId="33" xfId="0" applyFont="1" applyFill="1" applyBorder="1" applyAlignment="1">
      <alignment horizontal="left" vertical="top" wrapText="1"/>
    </xf>
    <xf numFmtId="0" fontId="16" fillId="5" borderId="21" xfId="0" applyFont="1" applyFill="1" applyBorder="1" applyAlignment="1">
      <alignment horizontal="left" vertical="top" wrapText="1"/>
    </xf>
    <xf numFmtId="0" fontId="16" fillId="5" borderId="22" xfId="0" applyFont="1" applyFill="1" applyBorder="1" applyAlignment="1">
      <alignment horizontal="left" vertical="top" wrapText="1"/>
    </xf>
    <xf numFmtId="0" fontId="16" fillId="5" borderId="31" xfId="0" applyFont="1" applyFill="1" applyBorder="1" applyAlignment="1">
      <alignment horizontal="left" vertical="top" wrapText="1"/>
    </xf>
    <xf numFmtId="0" fontId="16" fillId="5" borderId="13" xfId="0" applyFont="1" applyFill="1" applyBorder="1" applyAlignment="1">
      <alignment horizontal="left" vertical="top" wrapText="1"/>
    </xf>
    <xf numFmtId="0" fontId="16" fillId="5" borderId="14" xfId="0" applyFont="1" applyFill="1" applyBorder="1" applyAlignment="1">
      <alignment horizontal="left" vertical="top" wrapText="1"/>
    </xf>
    <xf numFmtId="0" fontId="16" fillId="3" borderId="20" xfId="6" applyFont="1" applyFill="1" applyBorder="1" applyAlignment="1">
      <alignment horizontal="left"/>
    </xf>
    <xf numFmtId="0" fontId="16" fillId="3" borderId="1" xfId="6" applyFont="1" applyFill="1" applyBorder="1" applyAlignment="1">
      <alignment horizontal="left"/>
    </xf>
    <xf numFmtId="0" fontId="16" fillId="3" borderId="40" xfId="6" applyFont="1" applyFill="1" applyBorder="1" applyAlignment="1">
      <alignment horizontal="left"/>
    </xf>
    <xf numFmtId="0" fontId="16" fillId="3" borderId="44" xfId="6" applyFont="1" applyFill="1" applyBorder="1" applyAlignment="1">
      <alignment horizontal="left"/>
    </xf>
    <xf numFmtId="0" fontId="16" fillId="3" borderId="26" xfId="6" applyFont="1" applyFill="1" applyBorder="1" applyAlignment="1">
      <alignment horizontal="left"/>
    </xf>
    <xf numFmtId="0" fontId="16" fillId="3" borderId="50" xfId="3" applyFont="1" applyFill="1" applyBorder="1" applyAlignment="1">
      <alignment horizontal="left"/>
    </xf>
    <xf numFmtId="0" fontId="16" fillId="3" borderId="36" xfId="3" applyFont="1" applyFill="1" applyBorder="1" applyAlignment="1">
      <alignment horizontal="left"/>
    </xf>
    <xf numFmtId="0" fontId="16" fillId="3" borderId="9" xfId="3" applyFont="1" applyFill="1" applyBorder="1" applyAlignment="1">
      <alignment horizontal="left"/>
    </xf>
    <xf numFmtId="0" fontId="16" fillId="3" borderId="10" xfId="3" applyFont="1" applyFill="1" applyBorder="1" applyAlignment="1">
      <alignment horizontal="left"/>
    </xf>
    <xf numFmtId="0" fontId="16" fillId="3" borderId="11" xfId="3" applyFont="1" applyFill="1" applyBorder="1" applyAlignment="1">
      <alignment horizontal="left"/>
    </xf>
    <xf numFmtId="0" fontId="16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5" borderId="38" xfId="0" applyFont="1" applyFill="1" applyBorder="1" applyAlignment="1">
      <alignment horizontal="left" vertical="top" wrapText="1"/>
    </xf>
    <xf numFmtId="0" fontId="16" fillId="5" borderId="0" xfId="0" applyFont="1" applyFill="1" applyAlignment="1">
      <alignment horizontal="left" vertical="top" wrapText="1"/>
    </xf>
    <xf numFmtId="0" fontId="16" fillId="5" borderId="37" xfId="0" applyFont="1" applyFill="1" applyBorder="1" applyAlignment="1">
      <alignment horizontal="left" vertical="top" wrapText="1"/>
    </xf>
    <xf numFmtId="165" fontId="2" fillId="0" borderId="1" xfId="3" applyNumberFormat="1" applyBorder="1" applyAlignment="1">
      <alignment horizontal="center"/>
    </xf>
    <xf numFmtId="0" fontId="2" fillId="0" borderId="1" xfId="3" applyBorder="1" applyAlignment="1">
      <alignment horizontal="left"/>
    </xf>
    <xf numFmtId="0" fontId="12" fillId="0" borderId="1" xfId="3" applyFont="1" applyBorder="1" applyAlignment="1">
      <alignment horizontal="left" vertical="top" wrapText="1"/>
    </xf>
    <xf numFmtId="0" fontId="2" fillId="0" borderId="39" xfId="3" applyBorder="1" applyAlignment="1">
      <alignment horizontal="left"/>
    </xf>
    <xf numFmtId="0" fontId="2" fillId="0" borderId="10" xfId="3" applyBorder="1" applyAlignment="1">
      <alignment horizontal="left"/>
    </xf>
    <xf numFmtId="0" fontId="2" fillId="0" borderId="25" xfId="3" applyBorder="1" applyAlignment="1">
      <alignment horizontal="left"/>
    </xf>
  </cellXfs>
  <cellStyles count="7">
    <cellStyle name="Hyperlink 2" xfId="2" xr:uid="{00000000-0005-0000-0000-000000000000}"/>
    <cellStyle name="Hyperlink 2 2" xfId="4" xr:uid="{00000000-0005-0000-0000-000001000000}"/>
    <cellStyle name="Link" xfId="1" builtinId="8"/>
    <cellStyle name="Normal" xfId="0" builtinId="0"/>
    <cellStyle name="Normal 2" xfId="3" xr:uid="{00000000-0005-0000-0000-000004000000}"/>
    <cellStyle name="Normal 3" xfId="5" xr:uid="{00000000-0005-0000-0000-000005000000}"/>
    <cellStyle name="Normal 4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28574</xdr:rowOff>
    </xdr:from>
    <xdr:to>
      <xdr:col>12</xdr:col>
      <xdr:colOff>0</xdr:colOff>
      <xdr:row>4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15265" y="28574"/>
          <a:ext cx="6825615" cy="80200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Heldækkende repetitionskursus, dækkende ADR-kursusbevistypen:</a:t>
          </a:r>
        </a:p>
        <a:p>
          <a:pPr algn="ctr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Grundkursus  + klasse 1</a:t>
          </a:r>
        </a:p>
        <a:p>
          <a:pPr algn="ctr" rtl="0">
            <a:defRPr sz="1000"/>
          </a:pPr>
          <a:r>
            <a:rPr lang="da-DK" sz="14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planlagt afviklet </a:t>
          </a:r>
          <a:r>
            <a:rPr lang="da-DK" sz="1400" b="1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over 2 </a:t>
          </a:r>
          <a:r>
            <a:rPr lang="da-DK" sz="14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dage.</a:t>
          </a:r>
          <a:endParaRPr lang="da-DK" sz="1200" b="1" i="0" u="none" strike="noStrike" baseline="0">
            <a:solidFill>
              <a:srgbClr val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7620</xdr:colOff>
      <xdr:row>4</xdr:row>
      <xdr:rowOff>38100</xdr:rowOff>
    </xdr:from>
    <xdr:to>
      <xdr:col>12</xdr:col>
      <xdr:colOff>0</xdr:colOff>
      <xdr:row>9</xdr:row>
      <xdr:rowOff>121920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213360" y="1043940"/>
          <a:ext cx="6827520" cy="922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Vejledende faglig lektionsoversigt for repetitionskursus, dækkende: 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Grund + klasse 1.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Rækkefølgen af de enkelte punkter i lektionerne kan frit tilrettelægges af instruktøren, ligesom vægtningen/tidsforbruget til de enkelte emner kan variere. Den samlede undervisningstid for hhv. grund og specialkursus må dog ikke fraviges.</a:t>
          </a:r>
        </a:p>
      </xdr:txBody>
    </xdr:sp>
    <xdr:clientData/>
  </xdr:twoCellAnchor>
  <xdr:twoCellAnchor>
    <xdr:from>
      <xdr:col>1</xdr:col>
      <xdr:colOff>0</xdr:colOff>
      <xdr:row>9</xdr:row>
      <xdr:rowOff>114300</xdr:rowOff>
    </xdr:from>
    <xdr:to>
      <xdr:col>12</xdr:col>
      <xdr:colOff>0</xdr:colOff>
      <xdr:row>18</xdr:row>
      <xdr:rowOff>169544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05740" y="1958340"/>
          <a:ext cx="6835140" cy="1564004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Indtast manglende oplysninger i de grønne celler - samt ret, hvor de fortrykte ikke stemmer.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Er der helligdage e.l. i perioden, tilpasses datoen ved dag 2.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Ellers dateres fortløbende.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Skemaet forudsætter samme starttidspunkt alle dage. 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Alternativt tastes korrekt tidspunkt hver dag.</a:t>
          </a:r>
        </a:p>
        <a:p>
          <a:pPr algn="l" rtl="0">
            <a:defRPr sz="1000"/>
          </a:pPr>
          <a:endParaRPr lang="da-DK" sz="1100" b="0" i="0" u="none" strike="noStrike" baseline="0">
            <a:solidFill>
              <a:srgbClr val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Bruges der flere instruktører (eksamensvagt), angives denne ved  eksamen i skemaet.</a:t>
          </a:r>
        </a:p>
        <a:p>
          <a:pPr algn="l" rtl="0">
            <a:defRPr sz="1000"/>
          </a:pPr>
          <a:r>
            <a:rPr lang="da-DK" sz="11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Oplysningerne overføres automatisk til: Anmeldelse!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RS-KTP-BFO-BFP-ADR@br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0:O112"/>
  <sheetViews>
    <sheetView showZeros="0" tabSelected="1" zoomScaleNormal="100" zoomScaleSheetLayoutView="100" workbookViewId="0">
      <selection activeCell="I20" sqref="I20"/>
    </sheetView>
  </sheetViews>
  <sheetFormatPr defaultColWidth="9.140625" defaultRowHeight="12.75" x14ac:dyDescent="0.2"/>
  <cols>
    <col min="1" max="1" width="3" bestFit="1" customWidth="1"/>
    <col min="2" max="3" width="6.140625" bestFit="1" customWidth="1"/>
    <col min="4" max="4" width="4.140625" bestFit="1" customWidth="1"/>
    <col min="5" max="5" width="4.7109375" bestFit="1" customWidth="1"/>
    <col min="6" max="6" width="13.42578125" customWidth="1"/>
    <col min="7" max="7" width="11.42578125" customWidth="1"/>
    <col min="8" max="8" width="15.28515625" customWidth="1"/>
    <col min="9" max="9" width="11.42578125" customWidth="1"/>
    <col min="10" max="10" width="12.5703125" customWidth="1"/>
    <col min="11" max="11" width="6.140625" customWidth="1"/>
    <col min="12" max="12" width="17.85546875" customWidth="1"/>
  </cols>
  <sheetData>
    <row r="10" spans="7:8" x14ac:dyDescent="0.2">
      <c r="G10" s="1">
        <f>I21</f>
        <v>0.33333333333333331</v>
      </c>
      <c r="H10" s="1">
        <v>6.9444000000000005E-4</v>
      </c>
    </row>
    <row r="18" spans="2:12" x14ac:dyDescent="0.2">
      <c r="F18" s="1">
        <f>I20</f>
        <v>0</v>
      </c>
      <c r="G18" s="1" t="e">
        <f>#REF!</f>
        <v>#REF!</v>
      </c>
      <c r="H18" s="1">
        <f>G80</f>
        <v>0</v>
      </c>
      <c r="I18" s="1" t="e">
        <f>#REF!</f>
        <v>#REF!</v>
      </c>
    </row>
    <row r="19" spans="2:12" ht="13.5" thickBot="1" x14ac:dyDescent="0.25"/>
    <row r="20" spans="2:12" ht="15" thickBot="1" x14ac:dyDescent="0.25">
      <c r="B20" s="159" t="s">
        <v>0</v>
      </c>
      <c r="C20" s="160"/>
      <c r="D20" s="160"/>
      <c r="E20" s="160"/>
      <c r="F20" s="160"/>
      <c r="G20" s="160"/>
      <c r="H20" s="161"/>
      <c r="I20" s="29"/>
      <c r="J20" s="30" t="s">
        <v>1</v>
      </c>
      <c r="K20" s="31"/>
      <c r="L20" s="32"/>
    </row>
    <row r="21" spans="2:12" ht="15" thickBot="1" x14ac:dyDescent="0.25">
      <c r="B21" s="162" t="s">
        <v>2</v>
      </c>
      <c r="C21" s="163"/>
      <c r="D21" s="163"/>
      <c r="E21" s="163"/>
      <c r="F21" s="163"/>
      <c r="G21" s="163"/>
      <c r="H21" s="164"/>
      <c r="I21" s="33">
        <v>0.33333333333333331</v>
      </c>
      <c r="J21" s="34" t="s">
        <v>3</v>
      </c>
      <c r="K21" s="35"/>
      <c r="L21" s="36"/>
    </row>
    <row r="22" spans="2:12" ht="15" thickBot="1" x14ac:dyDescent="0.25">
      <c r="B22" s="162" t="s">
        <v>4</v>
      </c>
      <c r="C22" s="163"/>
      <c r="D22" s="163"/>
      <c r="E22" s="163"/>
      <c r="F22" s="163"/>
      <c r="G22" s="163"/>
      <c r="H22" s="164"/>
      <c r="I22" s="37">
        <v>15</v>
      </c>
      <c r="J22" s="34" t="s">
        <v>5</v>
      </c>
      <c r="K22" s="35"/>
      <c r="L22" s="36"/>
    </row>
    <row r="23" spans="2:12" ht="15" thickBot="1" x14ac:dyDescent="0.25">
      <c r="B23" s="179" t="s">
        <v>6</v>
      </c>
      <c r="C23" s="180"/>
      <c r="D23" s="180"/>
      <c r="E23" s="180"/>
      <c r="F23" s="180"/>
      <c r="G23" s="180"/>
      <c r="H23" s="183"/>
      <c r="I23" s="37">
        <v>30</v>
      </c>
      <c r="J23" s="34" t="s">
        <v>5</v>
      </c>
      <c r="K23" s="35"/>
      <c r="L23" s="36"/>
    </row>
    <row r="24" spans="2:12" ht="15" thickBot="1" x14ac:dyDescent="0.25">
      <c r="B24" s="179" t="s">
        <v>7</v>
      </c>
      <c r="C24" s="180"/>
      <c r="D24" s="180"/>
      <c r="E24" s="180"/>
      <c r="F24" s="180"/>
      <c r="G24" s="181"/>
      <c r="H24" s="182"/>
      <c r="I24" s="38">
        <v>10</v>
      </c>
      <c r="J24" s="39" t="s">
        <v>5</v>
      </c>
      <c r="K24" s="40"/>
      <c r="L24" s="41"/>
    </row>
    <row r="25" spans="2:12" ht="15" thickBot="1" x14ac:dyDescent="0.25">
      <c r="B25" s="42" t="s">
        <v>8</v>
      </c>
      <c r="C25" s="43"/>
      <c r="D25" s="43"/>
      <c r="E25" s="43"/>
      <c r="F25" s="44"/>
      <c r="G25" s="137"/>
      <c r="H25" s="138"/>
      <c r="I25" s="138"/>
      <c r="J25" s="139"/>
      <c r="K25" s="141"/>
      <c r="L25" s="142"/>
    </row>
    <row r="26" spans="2:12" ht="15" thickBot="1" x14ac:dyDescent="0.25">
      <c r="B26" s="42" t="s">
        <v>9</v>
      </c>
      <c r="C26" s="43"/>
      <c r="D26" s="43"/>
      <c r="E26" s="43"/>
      <c r="F26" s="44"/>
      <c r="G26" s="137"/>
      <c r="H26" s="138"/>
      <c r="I26" s="138"/>
      <c r="J26" s="139"/>
      <c r="K26" s="143"/>
      <c r="L26" s="144"/>
    </row>
    <row r="27" spans="2:12" ht="15" thickBot="1" x14ac:dyDescent="0.25">
      <c r="B27" s="42" t="s">
        <v>10</v>
      </c>
      <c r="C27" s="43"/>
      <c r="D27" s="43"/>
      <c r="E27" s="43"/>
      <c r="F27" s="44"/>
      <c r="G27" s="137"/>
      <c r="H27" s="138"/>
      <c r="I27" s="138"/>
      <c r="J27" s="139"/>
      <c r="K27" s="143"/>
      <c r="L27" s="144"/>
    </row>
    <row r="28" spans="2:12" ht="15" thickBot="1" x14ac:dyDescent="0.25">
      <c r="B28" s="105" t="s">
        <v>11</v>
      </c>
      <c r="C28" s="45"/>
      <c r="D28" s="45"/>
      <c r="E28" s="45"/>
      <c r="F28" s="46"/>
      <c r="G28" s="137"/>
      <c r="H28" s="138"/>
      <c r="I28" s="138"/>
      <c r="J28" s="139"/>
      <c r="K28" s="143"/>
      <c r="L28" s="144"/>
    </row>
    <row r="29" spans="2:12" ht="15" thickBot="1" x14ac:dyDescent="0.25">
      <c r="B29" s="186" t="s">
        <v>12</v>
      </c>
      <c r="C29" s="187"/>
      <c r="D29" s="187"/>
      <c r="E29" s="187"/>
      <c r="F29" s="188"/>
      <c r="G29" s="137"/>
      <c r="H29" s="138"/>
      <c r="I29" s="138"/>
      <c r="J29" s="139"/>
      <c r="K29" s="143"/>
      <c r="L29" s="144"/>
    </row>
    <row r="30" spans="2:12" ht="15" thickBot="1" x14ac:dyDescent="0.25">
      <c r="B30" s="105" t="s">
        <v>13</v>
      </c>
      <c r="C30" s="45"/>
      <c r="D30" s="45"/>
      <c r="E30" s="45"/>
      <c r="F30" s="46"/>
      <c r="G30" s="137"/>
      <c r="H30" s="138"/>
      <c r="I30" s="138"/>
      <c r="J30" s="139"/>
      <c r="K30" s="143"/>
      <c r="L30" s="144"/>
    </row>
    <row r="31" spans="2:12" ht="15" thickBot="1" x14ac:dyDescent="0.25">
      <c r="B31" s="105" t="s">
        <v>14</v>
      </c>
      <c r="C31" s="45"/>
      <c r="D31" s="45"/>
      <c r="E31" s="45"/>
      <c r="F31" s="46"/>
      <c r="G31" s="137"/>
      <c r="H31" s="138"/>
      <c r="I31" s="138"/>
      <c r="J31" s="139"/>
      <c r="K31" s="143"/>
      <c r="L31" s="144"/>
    </row>
    <row r="32" spans="2:12" ht="15" thickBot="1" x14ac:dyDescent="0.25">
      <c r="B32" s="105" t="s">
        <v>15</v>
      </c>
      <c r="C32" s="45"/>
      <c r="D32" s="45"/>
      <c r="E32" s="45"/>
      <c r="F32" s="46"/>
      <c r="G32" s="137"/>
      <c r="H32" s="138"/>
      <c r="I32" s="138"/>
      <c r="J32" s="139"/>
      <c r="K32" s="143"/>
      <c r="L32" s="144"/>
    </row>
    <row r="33" spans="2:12" ht="15" thickBot="1" x14ac:dyDescent="0.25">
      <c r="B33" s="42" t="s">
        <v>16</v>
      </c>
      <c r="C33" s="43"/>
      <c r="D33" s="43"/>
      <c r="E33" s="43"/>
      <c r="F33" s="44"/>
      <c r="G33" s="137"/>
      <c r="H33" s="138"/>
      <c r="I33" s="138"/>
      <c r="J33" s="139"/>
      <c r="K33" s="145"/>
      <c r="L33" s="146"/>
    </row>
    <row r="34" spans="2:12" ht="15" thickBot="1" x14ac:dyDescent="0.25">
      <c r="B34" s="184" t="s">
        <v>17</v>
      </c>
      <c r="C34" s="185"/>
      <c r="D34" s="185"/>
      <c r="E34" s="185"/>
      <c r="F34" s="185"/>
      <c r="G34" s="137"/>
      <c r="H34" s="138"/>
      <c r="I34" s="138"/>
      <c r="J34" s="138"/>
      <c r="K34" s="138"/>
      <c r="L34" s="139"/>
    </row>
    <row r="35" spans="2:12" ht="15" thickBot="1" x14ac:dyDescent="0.25">
      <c r="B35" s="47" t="s">
        <v>18</v>
      </c>
      <c r="C35" s="48"/>
      <c r="D35" s="48"/>
      <c r="E35" s="48"/>
      <c r="F35" s="49"/>
      <c r="G35" s="50"/>
      <c r="H35" s="51" t="s">
        <v>19</v>
      </c>
      <c r="I35" s="52"/>
      <c r="J35" s="52"/>
      <c r="K35" s="53"/>
      <c r="L35" s="54"/>
    </row>
    <row r="36" spans="2:12" ht="15" thickBot="1" x14ac:dyDescent="0.25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2:12" ht="15" thickBot="1" x14ac:dyDescent="0.25">
      <c r="B37" s="56" t="s">
        <v>20</v>
      </c>
      <c r="C37" s="57" t="s">
        <v>21</v>
      </c>
      <c r="D37" s="57" t="s">
        <v>22</v>
      </c>
      <c r="E37" s="57" t="s">
        <v>23</v>
      </c>
      <c r="F37" s="58" t="s">
        <v>24</v>
      </c>
      <c r="G37" s="59">
        <f>IF(I20&lt;&gt;" ",I20,0)</f>
        <v>0</v>
      </c>
      <c r="H37" s="60"/>
      <c r="I37" s="60"/>
      <c r="J37" s="60"/>
      <c r="K37" s="60"/>
      <c r="L37" s="61"/>
    </row>
    <row r="38" spans="2:12" ht="14.25" x14ac:dyDescent="0.2">
      <c r="B38" s="62">
        <f>I21</f>
        <v>0.33333333333333331</v>
      </c>
      <c r="C38" s="63">
        <f>G10+(H10*I22)</f>
        <v>0.34374993333333331</v>
      </c>
      <c r="D38" s="64">
        <f>I22</f>
        <v>15</v>
      </c>
      <c r="E38" s="65"/>
      <c r="F38" s="156" t="s">
        <v>25</v>
      </c>
      <c r="G38" s="157"/>
      <c r="H38" s="157"/>
      <c r="I38" s="157"/>
      <c r="J38" s="157"/>
      <c r="K38" s="157"/>
      <c r="L38" s="158"/>
    </row>
    <row r="39" spans="2:12" ht="12.75" customHeight="1" x14ac:dyDescent="0.2">
      <c r="B39" s="111">
        <f>C38</f>
        <v>0.34374993333333331</v>
      </c>
      <c r="C39" s="113">
        <f>B39+(45*H10)</f>
        <v>0.37499973333333331</v>
      </c>
      <c r="D39" s="115">
        <v>45</v>
      </c>
      <c r="E39" s="118">
        <v>1</v>
      </c>
      <c r="F39" s="131" t="s">
        <v>26</v>
      </c>
      <c r="G39" s="132"/>
      <c r="H39" s="132"/>
      <c r="I39" s="132"/>
      <c r="J39" s="132"/>
      <c r="K39" s="132"/>
      <c r="L39" s="133"/>
    </row>
    <row r="40" spans="2:12" ht="12.75" customHeight="1" x14ac:dyDescent="0.2">
      <c r="B40" s="112"/>
      <c r="C40" s="114"/>
      <c r="D40" s="168"/>
      <c r="E40" s="118"/>
      <c r="F40" s="134" t="s">
        <v>27</v>
      </c>
      <c r="G40" s="135"/>
      <c r="H40" s="135"/>
      <c r="I40" s="135"/>
      <c r="J40" s="135"/>
      <c r="K40" s="135"/>
      <c r="L40" s="136"/>
    </row>
    <row r="41" spans="2:12" ht="12.75" customHeight="1" x14ac:dyDescent="0.2">
      <c r="B41" s="66">
        <f>C39</f>
        <v>0.37499973333333331</v>
      </c>
      <c r="C41" s="67">
        <f>B41+(D41*H10)</f>
        <v>0.38194413333333332</v>
      </c>
      <c r="D41" s="68">
        <f>$I$24</f>
        <v>10</v>
      </c>
      <c r="E41" s="69"/>
      <c r="F41" s="108" t="s">
        <v>28</v>
      </c>
      <c r="G41" s="109"/>
      <c r="H41" s="109"/>
      <c r="I41" s="109"/>
      <c r="J41" s="109"/>
      <c r="K41" s="109"/>
      <c r="L41" s="110"/>
    </row>
    <row r="42" spans="2:12" ht="12.75" customHeight="1" x14ac:dyDescent="0.2">
      <c r="B42" s="111">
        <f>C41</f>
        <v>0.38194413333333332</v>
      </c>
      <c r="C42" s="113">
        <f>B42+(45*$H$10)</f>
        <v>0.41319393333333332</v>
      </c>
      <c r="D42" s="168">
        <v>45</v>
      </c>
      <c r="E42" s="118">
        <v>2</v>
      </c>
      <c r="F42" s="148" t="s">
        <v>29</v>
      </c>
      <c r="G42" s="149"/>
      <c r="H42" s="149"/>
      <c r="I42" s="149"/>
      <c r="J42" s="149"/>
      <c r="K42" s="149"/>
      <c r="L42" s="150"/>
    </row>
    <row r="43" spans="2:12" ht="12.75" customHeight="1" x14ac:dyDescent="0.2">
      <c r="B43" s="112"/>
      <c r="C43" s="114"/>
      <c r="D43" s="116"/>
      <c r="E43" s="118"/>
      <c r="F43" s="134" t="s">
        <v>30</v>
      </c>
      <c r="G43" s="135"/>
      <c r="H43" s="135"/>
      <c r="I43" s="135"/>
      <c r="J43" s="135"/>
      <c r="K43" s="135"/>
      <c r="L43" s="136"/>
    </row>
    <row r="44" spans="2:12" ht="14.25" x14ac:dyDescent="0.2">
      <c r="B44" s="70">
        <f>C42</f>
        <v>0.41319393333333332</v>
      </c>
      <c r="C44" s="71">
        <f>B44+(D44*H10)</f>
        <v>0.42013833333333334</v>
      </c>
      <c r="D44" s="68">
        <f>$I$24</f>
        <v>10</v>
      </c>
      <c r="E44" s="72"/>
      <c r="F44" s="108" t="s">
        <v>28</v>
      </c>
      <c r="G44" s="109"/>
      <c r="H44" s="109"/>
      <c r="I44" s="109"/>
      <c r="J44" s="109"/>
      <c r="K44" s="109"/>
      <c r="L44" s="110"/>
    </row>
    <row r="45" spans="2:12" ht="12.75" customHeight="1" x14ac:dyDescent="0.2">
      <c r="B45" s="111">
        <f>C44</f>
        <v>0.42013833333333334</v>
      </c>
      <c r="C45" s="113">
        <f>B45+(45*H10)</f>
        <v>0.45138813333333333</v>
      </c>
      <c r="D45" s="115">
        <v>45</v>
      </c>
      <c r="E45" s="118">
        <v>3</v>
      </c>
      <c r="F45" s="131" t="s">
        <v>31</v>
      </c>
      <c r="G45" s="132"/>
      <c r="H45" s="132"/>
      <c r="I45" s="132"/>
      <c r="J45" s="132"/>
      <c r="K45" s="132"/>
      <c r="L45" s="133"/>
    </row>
    <row r="46" spans="2:12" ht="12.75" customHeight="1" x14ac:dyDescent="0.2">
      <c r="B46" s="112"/>
      <c r="C46" s="114"/>
      <c r="D46" s="116"/>
      <c r="E46" s="118"/>
      <c r="F46" s="134" t="s">
        <v>32</v>
      </c>
      <c r="G46" s="135"/>
      <c r="H46" s="135"/>
      <c r="I46" s="135"/>
      <c r="J46" s="135"/>
      <c r="K46" s="135"/>
      <c r="L46" s="136"/>
    </row>
    <row r="47" spans="2:12" ht="12.75" customHeight="1" x14ac:dyDescent="0.2">
      <c r="B47" s="66">
        <f>C45</f>
        <v>0.45138813333333333</v>
      </c>
      <c r="C47" s="73">
        <f>B47+(D47*H10)</f>
        <v>0.45833253333333335</v>
      </c>
      <c r="D47" s="68">
        <f>$I$24</f>
        <v>10</v>
      </c>
      <c r="E47" s="102"/>
      <c r="F47" s="108" t="s">
        <v>28</v>
      </c>
      <c r="G47" s="109"/>
      <c r="H47" s="109"/>
      <c r="I47" s="109"/>
      <c r="J47" s="109"/>
      <c r="K47" s="109"/>
      <c r="L47" s="110"/>
    </row>
    <row r="48" spans="2:12" ht="12.75" customHeight="1" x14ac:dyDescent="0.2">
      <c r="B48" s="111">
        <f>C47</f>
        <v>0.45833253333333335</v>
      </c>
      <c r="C48" s="113">
        <f>B48+(45*H10)</f>
        <v>0.48958233333333334</v>
      </c>
      <c r="D48" s="115">
        <v>45</v>
      </c>
      <c r="E48" s="118">
        <v>4</v>
      </c>
      <c r="F48" s="148" t="s">
        <v>33</v>
      </c>
      <c r="G48" s="149"/>
      <c r="H48" s="149"/>
      <c r="I48" s="149"/>
      <c r="J48" s="149"/>
      <c r="K48" s="149"/>
      <c r="L48" s="150"/>
    </row>
    <row r="49" spans="2:12" ht="12.75" customHeight="1" x14ac:dyDescent="0.2">
      <c r="B49" s="112"/>
      <c r="C49" s="114"/>
      <c r="D49" s="116"/>
      <c r="E49" s="118"/>
      <c r="F49" s="134" t="s">
        <v>34</v>
      </c>
      <c r="G49" s="135"/>
      <c r="H49" s="135"/>
      <c r="I49" s="135"/>
      <c r="J49" s="135"/>
      <c r="K49" s="135"/>
      <c r="L49" s="136"/>
    </row>
    <row r="50" spans="2:12" ht="14.25" x14ac:dyDescent="0.2">
      <c r="B50" s="70">
        <f>C48</f>
        <v>0.48958233333333334</v>
      </c>
      <c r="C50" s="71">
        <f>B50+(I23*H10)</f>
        <v>0.51041553333333334</v>
      </c>
      <c r="D50" s="68">
        <f>$I$23</f>
        <v>30</v>
      </c>
      <c r="E50" s="72"/>
      <c r="F50" s="108" t="s">
        <v>35</v>
      </c>
      <c r="G50" s="109"/>
      <c r="H50" s="109"/>
      <c r="I50" s="109"/>
      <c r="J50" s="109"/>
      <c r="K50" s="109"/>
      <c r="L50" s="110"/>
    </row>
    <row r="51" spans="2:12" ht="12.75" customHeight="1" x14ac:dyDescent="0.2">
      <c r="B51" s="111">
        <f>C50</f>
        <v>0.51041553333333334</v>
      </c>
      <c r="C51" s="113">
        <f>B51+(45*H10)</f>
        <v>0.54166533333333333</v>
      </c>
      <c r="D51" s="115">
        <v>45</v>
      </c>
      <c r="E51" s="118">
        <v>5</v>
      </c>
      <c r="F51" s="131" t="s">
        <v>36</v>
      </c>
      <c r="G51" s="132"/>
      <c r="H51" s="132"/>
      <c r="I51" s="132"/>
      <c r="J51" s="132"/>
      <c r="K51" s="132"/>
      <c r="L51" s="133"/>
    </row>
    <row r="52" spans="2:12" ht="12.75" customHeight="1" x14ac:dyDescent="0.2">
      <c r="B52" s="112"/>
      <c r="C52" s="114"/>
      <c r="D52" s="116"/>
      <c r="E52" s="118"/>
      <c r="F52" s="134" t="s">
        <v>37</v>
      </c>
      <c r="G52" s="135"/>
      <c r="H52" s="135"/>
      <c r="I52" s="135"/>
      <c r="J52" s="135"/>
      <c r="K52" s="135"/>
      <c r="L52" s="136"/>
    </row>
    <row r="53" spans="2:12" ht="12.75" customHeight="1" x14ac:dyDescent="0.2">
      <c r="B53" s="66">
        <f>C51</f>
        <v>0.54166533333333333</v>
      </c>
      <c r="C53" s="73">
        <f>B53+(D53*H10)</f>
        <v>0.54860973333333329</v>
      </c>
      <c r="D53" s="68">
        <f>$I$24</f>
        <v>10</v>
      </c>
      <c r="E53" s="102"/>
      <c r="F53" s="108" t="s">
        <v>28</v>
      </c>
      <c r="G53" s="109"/>
      <c r="H53" s="109"/>
      <c r="I53" s="109"/>
      <c r="J53" s="109"/>
      <c r="K53" s="109"/>
      <c r="L53" s="110"/>
    </row>
    <row r="54" spans="2:12" ht="12.75" customHeight="1" x14ac:dyDescent="0.2">
      <c r="B54" s="111">
        <f>C53</f>
        <v>0.54860973333333329</v>
      </c>
      <c r="C54" s="113">
        <f>B54+(45*H10)</f>
        <v>0.57985953333333329</v>
      </c>
      <c r="D54" s="115">
        <v>45</v>
      </c>
      <c r="E54" s="118">
        <v>6</v>
      </c>
      <c r="F54" s="148" t="s">
        <v>38</v>
      </c>
      <c r="G54" s="149"/>
      <c r="H54" s="149"/>
      <c r="I54" s="149"/>
      <c r="J54" s="149"/>
      <c r="K54" s="149"/>
      <c r="L54" s="150"/>
    </row>
    <row r="55" spans="2:12" ht="12.75" customHeight="1" x14ac:dyDescent="0.2">
      <c r="B55" s="112"/>
      <c r="C55" s="114"/>
      <c r="D55" s="116"/>
      <c r="E55" s="118"/>
      <c r="F55" s="134" t="s">
        <v>39</v>
      </c>
      <c r="G55" s="135"/>
      <c r="H55" s="135"/>
      <c r="I55" s="135"/>
      <c r="J55" s="135"/>
      <c r="K55" s="135"/>
      <c r="L55" s="136"/>
    </row>
    <row r="56" spans="2:12" ht="14.25" x14ac:dyDescent="0.2">
      <c r="B56" s="70">
        <f>C54</f>
        <v>0.57985953333333329</v>
      </c>
      <c r="C56" s="71">
        <f>B56+(D56*H10)</f>
        <v>0.58680393333333325</v>
      </c>
      <c r="D56" s="68">
        <f>$I$24</f>
        <v>10</v>
      </c>
      <c r="E56" s="72"/>
      <c r="F56" s="108" t="s">
        <v>28</v>
      </c>
      <c r="G56" s="109"/>
      <c r="H56" s="109"/>
      <c r="I56" s="109"/>
      <c r="J56" s="109"/>
      <c r="K56" s="109"/>
      <c r="L56" s="110"/>
    </row>
    <row r="57" spans="2:12" ht="12.75" customHeight="1" x14ac:dyDescent="0.2">
      <c r="B57" s="111">
        <f>C56</f>
        <v>0.58680393333333325</v>
      </c>
      <c r="C57" s="113">
        <f>B57+(45*H10)</f>
        <v>0.61805373333333324</v>
      </c>
      <c r="D57" s="115">
        <v>45</v>
      </c>
      <c r="E57" s="118">
        <v>7</v>
      </c>
      <c r="F57" s="131" t="s">
        <v>40</v>
      </c>
      <c r="G57" s="132"/>
      <c r="H57" s="132"/>
      <c r="I57" s="132"/>
      <c r="J57" s="132"/>
      <c r="K57" s="132"/>
      <c r="L57" s="133"/>
    </row>
    <row r="58" spans="2:12" ht="12.75" customHeight="1" x14ac:dyDescent="0.2">
      <c r="B58" s="112"/>
      <c r="C58" s="114"/>
      <c r="D58" s="116"/>
      <c r="E58" s="118"/>
      <c r="F58" s="148" t="s">
        <v>41</v>
      </c>
      <c r="G58" s="149"/>
      <c r="H58" s="149"/>
      <c r="I58" s="149"/>
      <c r="J58" s="149"/>
      <c r="K58" s="149"/>
      <c r="L58" s="150"/>
    </row>
    <row r="59" spans="2:12" ht="12.75" customHeight="1" x14ac:dyDescent="0.2">
      <c r="B59" s="66">
        <f>C57</f>
        <v>0.61805373333333324</v>
      </c>
      <c r="C59" s="73">
        <f>B59+(D59*H10)</f>
        <v>0.62499813333333321</v>
      </c>
      <c r="D59" s="68">
        <f>$I$24</f>
        <v>10</v>
      </c>
      <c r="E59" s="102"/>
      <c r="F59" s="108" t="s">
        <v>28</v>
      </c>
      <c r="G59" s="109"/>
      <c r="H59" s="109"/>
      <c r="I59" s="109"/>
      <c r="J59" s="109"/>
      <c r="K59" s="109"/>
      <c r="L59" s="110"/>
    </row>
    <row r="60" spans="2:12" ht="12.75" customHeight="1" x14ac:dyDescent="0.2">
      <c r="B60" s="111">
        <f>C59</f>
        <v>0.62499813333333321</v>
      </c>
      <c r="C60" s="113">
        <f>B60+(45*H10)</f>
        <v>0.6562479333333332</v>
      </c>
      <c r="D60" s="115">
        <v>45</v>
      </c>
      <c r="E60" s="118">
        <v>8</v>
      </c>
      <c r="F60" s="131" t="s">
        <v>42</v>
      </c>
      <c r="G60" s="132"/>
      <c r="H60" s="132"/>
      <c r="I60" s="132"/>
      <c r="J60" s="132"/>
      <c r="K60" s="132"/>
      <c r="L60" s="133"/>
    </row>
    <row r="61" spans="2:12" ht="13.5" customHeight="1" thickBot="1" x14ac:dyDescent="0.25">
      <c r="B61" s="154"/>
      <c r="C61" s="155"/>
      <c r="D61" s="140"/>
      <c r="E61" s="147"/>
      <c r="F61" s="151" t="s">
        <v>43</v>
      </c>
      <c r="G61" s="152"/>
      <c r="H61" s="152"/>
      <c r="I61" s="152"/>
      <c r="J61" s="152"/>
      <c r="K61" s="152"/>
      <c r="L61" s="153"/>
    </row>
    <row r="62" spans="2:12" ht="15" thickBot="1" x14ac:dyDescent="0.25">
      <c r="B62" s="74"/>
      <c r="C62" s="74"/>
      <c r="D62" s="75"/>
      <c r="E62" s="75"/>
      <c r="F62" s="104"/>
      <c r="G62" s="104"/>
      <c r="H62" s="104"/>
      <c r="I62" s="104"/>
      <c r="J62" s="104"/>
      <c r="K62" s="104"/>
      <c r="L62" s="104"/>
    </row>
    <row r="63" spans="2:12" ht="12.75" customHeight="1" thickBot="1" x14ac:dyDescent="0.25">
      <c r="B63" s="56" t="s">
        <v>20</v>
      </c>
      <c r="C63" s="57" t="s">
        <v>21</v>
      </c>
      <c r="D63" s="57" t="s">
        <v>22</v>
      </c>
      <c r="E63" s="57" t="s">
        <v>23</v>
      </c>
      <c r="F63" s="58" t="s">
        <v>44</v>
      </c>
      <c r="G63" s="76">
        <f>IF(I20&lt;&gt;0,G37+1,0)</f>
        <v>0</v>
      </c>
      <c r="H63" s="60"/>
      <c r="I63" s="60"/>
      <c r="J63" s="60"/>
      <c r="K63" s="60"/>
      <c r="L63" s="61"/>
    </row>
    <row r="64" spans="2:12" ht="12.75" customHeight="1" x14ac:dyDescent="0.2">
      <c r="B64" s="169">
        <f>I21</f>
        <v>0.33333333333333331</v>
      </c>
      <c r="C64" s="113">
        <f>B64+(45*H10)</f>
        <v>0.36458313333333331</v>
      </c>
      <c r="D64" s="115">
        <v>45</v>
      </c>
      <c r="E64" s="118">
        <v>9</v>
      </c>
      <c r="F64" s="173" t="s">
        <v>45</v>
      </c>
      <c r="G64" s="174"/>
      <c r="H64" s="174"/>
      <c r="I64" s="174"/>
      <c r="J64" s="174"/>
      <c r="K64" s="174"/>
      <c r="L64" s="175"/>
    </row>
    <row r="65" spans="2:14" ht="12.75" customHeight="1" x14ac:dyDescent="0.2">
      <c r="B65" s="170"/>
      <c r="C65" s="114"/>
      <c r="D65" s="116"/>
      <c r="E65" s="118"/>
      <c r="F65" s="176" t="s">
        <v>46</v>
      </c>
      <c r="G65" s="177"/>
      <c r="H65" s="177"/>
      <c r="I65" s="177"/>
      <c r="J65" s="177"/>
      <c r="K65" s="177"/>
      <c r="L65" s="178"/>
    </row>
    <row r="66" spans="2:14" ht="12.75" customHeight="1" x14ac:dyDescent="0.2">
      <c r="B66" s="77">
        <f>C64</f>
        <v>0.36458313333333331</v>
      </c>
      <c r="C66" s="73">
        <f>B66+(D66*H10)</f>
        <v>0.37152753333333333</v>
      </c>
      <c r="D66" s="68">
        <f>$I$24</f>
        <v>10</v>
      </c>
      <c r="E66" s="102"/>
      <c r="F66" s="108" t="s">
        <v>28</v>
      </c>
      <c r="G66" s="109"/>
      <c r="H66" s="109"/>
      <c r="I66" s="109"/>
      <c r="J66" s="109"/>
      <c r="K66" s="109"/>
      <c r="L66" s="110"/>
    </row>
    <row r="67" spans="2:14" ht="12.75" customHeight="1" x14ac:dyDescent="0.2">
      <c r="B67" s="111">
        <f>C66</f>
        <v>0.37152753333333333</v>
      </c>
      <c r="C67" s="113">
        <f>B67+(45*$H$10)</f>
        <v>0.40277733333333332</v>
      </c>
      <c r="D67" s="115">
        <v>45</v>
      </c>
      <c r="E67" s="118">
        <v>10</v>
      </c>
      <c r="F67" s="173" t="s">
        <v>47</v>
      </c>
      <c r="G67" s="174"/>
      <c r="H67" s="174"/>
      <c r="I67" s="174"/>
      <c r="J67" s="174"/>
      <c r="K67" s="174"/>
      <c r="L67" s="175"/>
      <c r="N67" s="2"/>
    </row>
    <row r="68" spans="2:14" ht="12.75" customHeight="1" x14ac:dyDescent="0.2">
      <c r="B68" s="112"/>
      <c r="C68" s="114"/>
      <c r="D68" s="116"/>
      <c r="E68" s="118"/>
      <c r="F68" s="176" t="s">
        <v>48</v>
      </c>
      <c r="G68" s="177"/>
      <c r="H68" s="177"/>
      <c r="I68" s="177"/>
      <c r="J68" s="177"/>
      <c r="K68" s="177"/>
      <c r="L68" s="178"/>
    </row>
    <row r="69" spans="2:14" ht="12.75" customHeight="1" x14ac:dyDescent="0.2">
      <c r="B69" s="70">
        <f>C67</f>
        <v>0.40277733333333332</v>
      </c>
      <c r="C69" s="71">
        <f>B69+(D69*H10)</f>
        <v>0.40972173333333334</v>
      </c>
      <c r="D69" s="68">
        <f>$I$24</f>
        <v>10</v>
      </c>
      <c r="E69" s="72"/>
      <c r="F69" s="108" t="s">
        <v>28</v>
      </c>
      <c r="G69" s="109"/>
      <c r="H69" s="109"/>
      <c r="I69" s="109"/>
      <c r="J69" s="109"/>
      <c r="K69" s="109"/>
      <c r="L69" s="110"/>
    </row>
    <row r="70" spans="2:14" ht="12.75" customHeight="1" x14ac:dyDescent="0.2">
      <c r="B70" s="111">
        <f>C69</f>
        <v>0.40972173333333334</v>
      </c>
      <c r="C70" s="113">
        <f>B70+(45*H10)</f>
        <v>0.44097153333333333</v>
      </c>
      <c r="D70" s="115">
        <v>45</v>
      </c>
      <c r="E70" s="118">
        <v>11</v>
      </c>
      <c r="F70" s="191" t="s">
        <v>49</v>
      </c>
      <c r="G70" s="192"/>
      <c r="H70" s="192"/>
      <c r="I70" s="192"/>
      <c r="J70" s="192"/>
      <c r="K70" s="192"/>
      <c r="L70" s="193"/>
    </row>
    <row r="71" spans="2:14" ht="12.75" customHeight="1" x14ac:dyDescent="0.2">
      <c r="B71" s="112"/>
      <c r="C71" s="114"/>
      <c r="D71" s="116"/>
      <c r="E71" s="118"/>
      <c r="F71" s="176" t="s">
        <v>50</v>
      </c>
      <c r="G71" s="177"/>
      <c r="H71" s="177"/>
      <c r="I71" s="177"/>
      <c r="J71" s="177"/>
      <c r="K71" s="177"/>
      <c r="L71" s="178"/>
      <c r="N71" s="3"/>
    </row>
    <row r="72" spans="2:14" ht="14.25" x14ac:dyDescent="0.2">
      <c r="B72" s="66">
        <f>C70</f>
        <v>0.44097153333333333</v>
      </c>
      <c r="C72" s="73">
        <f>B72+(D72*H10)</f>
        <v>0.44791593333333335</v>
      </c>
      <c r="D72" s="68">
        <f>$I$24</f>
        <v>10</v>
      </c>
      <c r="E72" s="102"/>
      <c r="F72" s="108" t="s">
        <v>28</v>
      </c>
      <c r="G72" s="109"/>
      <c r="H72" s="109"/>
      <c r="I72" s="109"/>
      <c r="J72" s="109"/>
      <c r="K72" s="109"/>
      <c r="L72" s="110"/>
      <c r="N72" s="3"/>
    </row>
    <row r="73" spans="2:14" ht="12.75" customHeight="1" x14ac:dyDescent="0.2">
      <c r="B73" s="111">
        <f>C72</f>
        <v>0.44791593333333335</v>
      </c>
      <c r="C73" s="113">
        <f>B73+(45*H10)</f>
        <v>0.47916573333333334</v>
      </c>
      <c r="D73" s="115">
        <v>45</v>
      </c>
      <c r="E73" s="118">
        <v>12</v>
      </c>
      <c r="F73" s="55" t="s">
        <v>51</v>
      </c>
      <c r="G73" s="55"/>
      <c r="H73" s="55"/>
      <c r="I73" s="55"/>
      <c r="J73" s="55"/>
      <c r="K73" s="55"/>
      <c r="L73" s="78"/>
      <c r="N73" s="3"/>
    </row>
    <row r="74" spans="2:14" ht="12.75" customHeight="1" x14ac:dyDescent="0.2">
      <c r="B74" s="112"/>
      <c r="C74" s="114"/>
      <c r="D74" s="116"/>
      <c r="E74" s="118"/>
      <c r="F74" s="55" t="s">
        <v>52</v>
      </c>
      <c r="G74" s="55"/>
      <c r="H74" s="55"/>
      <c r="I74" s="55"/>
      <c r="J74" s="55"/>
      <c r="K74" s="55"/>
      <c r="L74" s="78"/>
    </row>
    <row r="75" spans="2:14" ht="12.75" customHeight="1" thickBot="1" x14ac:dyDescent="0.25">
      <c r="B75" s="100">
        <f>C73</f>
        <v>0.47916573333333334</v>
      </c>
      <c r="C75" s="101">
        <f>B75+(I23*H10)</f>
        <v>0.49999893333333334</v>
      </c>
      <c r="D75" s="68">
        <f>$I$23</f>
        <v>30</v>
      </c>
      <c r="E75" s="79"/>
      <c r="F75" s="165" t="s">
        <v>35</v>
      </c>
      <c r="G75" s="166"/>
      <c r="H75" s="166"/>
      <c r="I75" s="166"/>
      <c r="J75" s="166"/>
      <c r="K75" s="166"/>
      <c r="L75" s="167"/>
    </row>
    <row r="76" spans="2:14" ht="12.75" customHeight="1" x14ac:dyDescent="0.2">
      <c r="B76" s="171">
        <f>C75</f>
        <v>0.49999893333333334</v>
      </c>
      <c r="C76" s="172">
        <f>B76+(45*H10)</f>
        <v>0.53124873333333333</v>
      </c>
      <c r="D76" s="189">
        <v>45</v>
      </c>
      <c r="E76" s="190">
        <v>13</v>
      </c>
      <c r="F76" s="80" t="s">
        <v>53</v>
      </c>
      <c r="G76" s="81"/>
      <c r="H76" s="81"/>
      <c r="I76" s="81"/>
      <c r="J76" s="81"/>
      <c r="K76" s="81"/>
      <c r="L76" s="82"/>
    </row>
    <row r="77" spans="2:14" ht="12.75" customHeight="1" x14ac:dyDescent="0.2">
      <c r="B77" s="112"/>
      <c r="C77" s="114"/>
      <c r="D77" s="116"/>
      <c r="E77" s="118"/>
      <c r="F77" s="83" t="s">
        <v>54</v>
      </c>
      <c r="G77" s="84"/>
      <c r="H77" s="84"/>
      <c r="I77" s="84"/>
      <c r="J77" s="84"/>
      <c r="K77" s="84"/>
      <c r="L77" s="85"/>
    </row>
    <row r="78" spans="2:14" ht="14.25" x14ac:dyDescent="0.2">
      <c r="B78" s="66">
        <f>C76</f>
        <v>0.53124873333333333</v>
      </c>
      <c r="C78" s="73">
        <f>B78+(D78*H10)</f>
        <v>0.5381931333333333</v>
      </c>
      <c r="D78" s="68">
        <f>$I$24</f>
        <v>10</v>
      </c>
      <c r="E78" s="102"/>
      <c r="F78" s="108" t="s">
        <v>28</v>
      </c>
      <c r="G78" s="109"/>
      <c r="H78" s="109"/>
      <c r="I78" s="109"/>
      <c r="J78" s="109"/>
      <c r="K78" s="109"/>
      <c r="L78" s="110"/>
    </row>
    <row r="79" spans="2:14" ht="12.75" customHeight="1" x14ac:dyDescent="0.2">
      <c r="B79" s="111">
        <f>C78</f>
        <v>0.5381931333333333</v>
      </c>
      <c r="C79" s="113">
        <f>B79+(45*H10)</f>
        <v>0.56944293333333329</v>
      </c>
      <c r="D79" s="115">
        <v>45</v>
      </c>
      <c r="E79" s="118">
        <v>14</v>
      </c>
      <c r="F79" s="148" t="s">
        <v>55</v>
      </c>
      <c r="G79" s="149"/>
      <c r="H79" s="149"/>
      <c r="I79" s="149"/>
      <c r="J79" s="149"/>
      <c r="K79" s="149"/>
      <c r="L79" s="150"/>
      <c r="N79" s="2"/>
    </row>
    <row r="80" spans="2:14" ht="14.25" x14ac:dyDescent="0.2">
      <c r="B80" s="112"/>
      <c r="C80" s="114"/>
      <c r="D80" s="116"/>
      <c r="E80" s="118"/>
      <c r="F80" s="134"/>
      <c r="G80" s="135"/>
      <c r="H80" s="135"/>
      <c r="I80" s="135"/>
      <c r="J80" s="135"/>
      <c r="K80" s="135"/>
      <c r="L80" s="136"/>
      <c r="N80" s="2"/>
    </row>
    <row r="81" spans="2:14" ht="14.25" x14ac:dyDescent="0.2">
      <c r="B81" s="70">
        <f>C79</f>
        <v>0.56944293333333329</v>
      </c>
      <c r="C81" s="71">
        <f>B81+(D81*H10)</f>
        <v>0.57638733333333325</v>
      </c>
      <c r="D81" s="68">
        <f>$I$24</f>
        <v>10</v>
      </c>
      <c r="E81" s="72"/>
      <c r="F81" s="108" t="s">
        <v>28</v>
      </c>
      <c r="G81" s="109"/>
      <c r="H81" s="109"/>
      <c r="I81" s="109"/>
      <c r="J81" s="109"/>
      <c r="K81" s="109"/>
      <c r="L81" s="110"/>
    </row>
    <row r="82" spans="2:14" ht="14.25" x14ac:dyDescent="0.2">
      <c r="B82" s="111">
        <f>C81</f>
        <v>0.57638733333333325</v>
      </c>
      <c r="C82" s="113">
        <f>B82+(45*H10)</f>
        <v>0.60763713333333325</v>
      </c>
      <c r="D82" s="115">
        <v>45</v>
      </c>
      <c r="E82" s="118">
        <v>15</v>
      </c>
      <c r="F82" s="131" t="s">
        <v>56</v>
      </c>
      <c r="G82" s="132"/>
      <c r="H82" s="132"/>
      <c r="I82" s="132"/>
      <c r="J82" s="132"/>
      <c r="K82" s="132"/>
      <c r="L82" s="133"/>
    </row>
    <row r="83" spans="2:14" ht="14.25" x14ac:dyDescent="0.2">
      <c r="B83" s="112"/>
      <c r="C83" s="114"/>
      <c r="D83" s="116"/>
      <c r="E83" s="118"/>
      <c r="F83" s="148"/>
      <c r="G83" s="149"/>
      <c r="H83" s="149"/>
      <c r="I83" s="149"/>
      <c r="J83" s="149"/>
      <c r="K83" s="149"/>
      <c r="L83" s="150"/>
    </row>
    <row r="84" spans="2:14" ht="14.25" x14ac:dyDescent="0.2">
      <c r="B84" s="66">
        <f>C82</f>
        <v>0.60763713333333325</v>
      </c>
      <c r="C84" s="73">
        <f>B84+(D84*H10)</f>
        <v>0.61458153333333321</v>
      </c>
      <c r="D84" s="68">
        <f>$I$24</f>
        <v>10</v>
      </c>
      <c r="E84" s="86"/>
      <c r="F84" s="108" t="s">
        <v>28</v>
      </c>
      <c r="G84" s="109"/>
      <c r="H84" s="109"/>
      <c r="I84" s="109"/>
      <c r="J84" s="109"/>
      <c r="K84" s="109"/>
      <c r="L84" s="110"/>
    </row>
    <row r="85" spans="2:14" ht="14.25" x14ac:dyDescent="0.2">
      <c r="B85" s="111">
        <f>C84</f>
        <v>0.61458153333333321</v>
      </c>
      <c r="C85" s="113">
        <f>B85+(45*H10)</f>
        <v>0.6458313333333332</v>
      </c>
      <c r="D85" s="115">
        <v>45</v>
      </c>
      <c r="E85" s="117">
        <v>16</v>
      </c>
      <c r="F85" s="131" t="s">
        <v>57</v>
      </c>
      <c r="G85" s="132"/>
      <c r="H85" s="132"/>
      <c r="I85" s="132"/>
      <c r="J85" s="132"/>
      <c r="K85" s="132"/>
      <c r="L85" s="133"/>
      <c r="N85" s="2"/>
    </row>
    <row r="86" spans="2:14" ht="14.25" x14ac:dyDescent="0.2">
      <c r="B86" s="112"/>
      <c r="C86" s="114"/>
      <c r="D86" s="116"/>
      <c r="E86" s="118"/>
      <c r="F86" s="134" t="s">
        <v>58</v>
      </c>
      <c r="G86" s="135"/>
      <c r="H86" s="135"/>
      <c r="I86" s="135"/>
      <c r="J86" s="135"/>
      <c r="K86" s="135"/>
      <c r="L86" s="136"/>
      <c r="N86" s="2"/>
    </row>
    <row r="87" spans="2:14" ht="14.25" x14ac:dyDescent="0.2">
      <c r="B87" s="103">
        <f>C85</f>
        <v>0.6458313333333332</v>
      </c>
      <c r="C87" s="87">
        <f>B87+(D87*$H$10)</f>
        <v>0.65277573333333316</v>
      </c>
      <c r="D87" s="88">
        <v>10</v>
      </c>
      <c r="E87" s="89"/>
      <c r="F87" s="119" t="s">
        <v>59</v>
      </c>
      <c r="G87" s="120"/>
      <c r="H87" s="120"/>
      <c r="I87" s="120"/>
      <c r="J87" s="120"/>
      <c r="K87" s="120"/>
      <c r="L87" s="121"/>
      <c r="N87" s="2"/>
    </row>
    <row r="88" spans="2:14" ht="14.25" x14ac:dyDescent="0.2">
      <c r="B88" s="111">
        <f>C87</f>
        <v>0.65277573333333316</v>
      </c>
      <c r="C88" s="113">
        <f>B88+(D88*H$10)</f>
        <v>0.69444213333333316</v>
      </c>
      <c r="D88" s="115">
        <v>60</v>
      </c>
      <c r="E88" s="115"/>
      <c r="F88" s="122" t="s">
        <v>60</v>
      </c>
      <c r="G88" s="124" t="s">
        <v>61</v>
      </c>
      <c r="H88" s="125"/>
      <c r="I88" s="90" t="s">
        <v>62</v>
      </c>
      <c r="J88" s="91"/>
      <c r="K88" s="91"/>
      <c r="L88" s="92"/>
    </row>
    <row r="89" spans="2:14" ht="15" thickBot="1" x14ac:dyDescent="0.25">
      <c r="B89" s="112"/>
      <c r="C89" s="114"/>
      <c r="D89" s="116"/>
      <c r="E89" s="116"/>
      <c r="F89" s="123"/>
      <c r="G89" s="126"/>
      <c r="H89" s="127"/>
      <c r="I89" s="128"/>
      <c r="J89" s="129"/>
      <c r="K89" s="129"/>
      <c r="L89" s="130"/>
    </row>
    <row r="90" spans="2:14" ht="15" thickBot="1" x14ac:dyDescent="0.25">
      <c r="B90" s="93">
        <f>C88</f>
        <v>0.69444213333333316</v>
      </c>
      <c r="C90" s="94" t="s">
        <v>63</v>
      </c>
      <c r="D90" s="95"/>
      <c r="E90" s="96"/>
      <c r="F90" s="97" t="s">
        <v>64</v>
      </c>
      <c r="G90" s="98"/>
      <c r="H90" s="98"/>
      <c r="I90" s="98"/>
      <c r="J90" s="98"/>
      <c r="K90" s="98"/>
      <c r="L90" s="99"/>
    </row>
    <row r="92" spans="2:14" x14ac:dyDescent="0.2">
      <c r="N92" s="2"/>
    </row>
    <row r="97" spans="14:15" x14ac:dyDescent="0.2">
      <c r="O97" s="4"/>
    </row>
    <row r="98" spans="14:15" x14ac:dyDescent="0.2">
      <c r="O98" s="2"/>
    </row>
    <row r="105" spans="14:15" x14ac:dyDescent="0.2">
      <c r="N105" s="2"/>
    </row>
    <row r="106" spans="14:15" x14ac:dyDescent="0.2">
      <c r="N106" s="2"/>
    </row>
    <row r="108" spans="14:15" x14ac:dyDescent="0.2">
      <c r="N108" s="2"/>
    </row>
    <row r="109" spans="14:15" x14ac:dyDescent="0.2">
      <c r="N109" s="2"/>
    </row>
    <row r="110" spans="14:15" x14ac:dyDescent="0.2">
      <c r="N110" s="2"/>
    </row>
    <row r="111" spans="14:15" x14ac:dyDescent="0.2">
      <c r="N111" s="2"/>
    </row>
    <row r="112" spans="14:15" x14ac:dyDescent="0.2">
      <c r="N112" s="2"/>
    </row>
  </sheetData>
  <sheetProtection algorithmName="SHA-512" hashValue="8KFb1CJ0gqLagvZvn1El3oKw0wUbXPqUx31GY/zKXGjNRk+GXdo5XBIprPJm/qwG9IJ+Zt09wnex+DiIfMNz6A==" saltValue="A1eV37y/3GMpcAjGInbTUw==" spinCount="100000" sheet="1" objects="1" scenarios="1"/>
  <mergeCells count="133">
    <mergeCell ref="B24:H24"/>
    <mergeCell ref="B23:H23"/>
    <mergeCell ref="B34:F34"/>
    <mergeCell ref="B29:F29"/>
    <mergeCell ref="G29:J29"/>
    <mergeCell ref="G26:J26"/>
    <mergeCell ref="G34:L34"/>
    <mergeCell ref="C79:C80"/>
    <mergeCell ref="F78:L78"/>
    <mergeCell ref="F55:L55"/>
    <mergeCell ref="F48:L48"/>
    <mergeCell ref="F49:L49"/>
    <mergeCell ref="F50:L50"/>
    <mergeCell ref="F51:L51"/>
    <mergeCell ref="F65:L65"/>
    <mergeCell ref="D76:D77"/>
    <mergeCell ref="E76:E77"/>
    <mergeCell ref="F64:L64"/>
    <mergeCell ref="F70:L70"/>
    <mergeCell ref="F71:L71"/>
    <mergeCell ref="F66:L66"/>
    <mergeCell ref="F72:L72"/>
    <mergeCell ref="F69:L69"/>
    <mergeCell ref="D51:D52"/>
    <mergeCell ref="B67:B68"/>
    <mergeCell ref="C67:C68"/>
    <mergeCell ref="F83:L83"/>
    <mergeCell ref="E79:E80"/>
    <mergeCell ref="D79:D80"/>
    <mergeCell ref="D67:D68"/>
    <mergeCell ref="E67:E68"/>
    <mergeCell ref="B82:B83"/>
    <mergeCell ref="C82:C83"/>
    <mergeCell ref="D82:D83"/>
    <mergeCell ref="E82:E83"/>
    <mergeCell ref="D73:D74"/>
    <mergeCell ref="E73:E74"/>
    <mergeCell ref="B76:B77"/>
    <mergeCell ref="C76:C77"/>
    <mergeCell ref="F67:L67"/>
    <mergeCell ref="F68:L68"/>
    <mergeCell ref="F79:L79"/>
    <mergeCell ref="F80:L80"/>
    <mergeCell ref="F81:L81"/>
    <mergeCell ref="F82:L82"/>
    <mergeCell ref="B79:B80"/>
    <mergeCell ref="B20:H20"/>
    <mergeCell ref="B21:H21"/>
    <mergeCell ref="E54:E55"/>
    <mergeCell ref="E57:E58"/>
    <mergeCell ref="F75:L75"/>
    <mergeCell ref="B70:B71"/>
    <mergeCell ref="C70:C71"/>
    <mergeCell ref="D70:D71"/>
    <mergeCell ref="E70:E71"/>
    <mergeCell ref="B73:B74"/>
    <mergeCell ref="C73:C74"/>
    <mergeCell ref="B22:H22"/>
    <mergeCell ref="D39:D40"/>
    <mergeCell ref="D42:D43"/>
    <mergeCell ref="E39:E40"/>
    <mergeCell ref="E42:E43"/>
    <mergeCell ref="G31:J31"/>
    <mergeCell ref="G32:J32"/>
    <mergeCell ref="G33:J33"/>
    <mergeCell ref="B39:B40"/>
    <mergeCell ref="B64:B65"/>
    <mergeCell ref="C64:C65"/>
    <mergeCell ref="C39:C40"/>
    <mergeCell ref="B42:B43"/>
    <mergeCell ref="D64:D65"/>
    <mergeCell ref="E64:E65"/>
    <mergeCell ref="C42:C43"/>
    <mergeCell ref="F43:L43"/>
    <mergeCell ref="F41:L41"/>
    <mergeCell ref="F38:L38"/>
    <mergeCell ref="F39:L39"/>
    <mergeCell ref="F40:L40"/>
    <mergeCell ref="F42:L42"/>
    <mergeCell ref="D45:D46"/>
    <mergeCell ref="D48:D49"/>
    <mergeCell ref="F46:L46"/>
    <mergeCell ref="C54:C55"/>
    <mergeCell ref="B45:B46"/>
    <mergeCell ref="C45:C46"/>
    <mergeCell ref="B48:B49"/>
    <mergeCell ref="B57:B58"/>
    <mergeCell ref="C57:C58"/>
    <mergeCell ref="B60:B61"/>
    <mergeCell ref="C60:C61"/>
    <mergeCell ref="C48:C49"/>
    <mergeCell ref="B51:B52"/>
    <mergeCell ref="C51:C52"/>
    <mergeCell ref="B54:B55"/>
    <mergeCell ref="G25:J25"/>
    <mergeCell ref="G27:J27"/>
    <mergeCell ref="G28:J28"/>
    <mergeCell ref="G30:J30"/>
    <mergeCell ref="D54:D55"/>
    <mergeCell ref="D57:D58"/>
    <mergeCell ref="D60:D61"/>
    <mergeCell ref="K25:L33"/>
    <mergeCell ref="E45:E46"/>
    <mergeCell ref="E48:E49"/>
    <mergeCell ref="F44:L44"/>
    <mergeCell ref="F45:L45"/>
    <mergeCell ref="F47:L47"/>
    <mergeCell ref="E51:E52"/>
    <mergeCell ref="E60:E61"/>
    <mergeCell ref="F53:L53"/>
    <mergeCell ref="F59:L59"/>
    <mergeCell ref="F58:L58"/>
    <mergeCell ref="F60:L60"/>
    <mergeCell ref="F61:L61"/>
    <mergeCell ref="F56:L56"/>
    <mergeCell ref="F57:L57"/>
    <mergeCell ref="F52:L52"/>
    <mergeCell ref="F54:L54"/>
    <mergeCell ref="F84:L84"/>
    <mergeCell ref="B85:B86"/>
    <mergeCell ref="C85:C86"/>
    <mergeCell ref="D85:D86"/>
    <mergeCell ref="E85:E86"/>
    <mergeCell ref="F87:L87"/>
    <mergeCell ref="B88:B89"/>
    <mergeCell ref="C88:C89"/>
    <mergeCell ref="D88:D89"/>
    <mergeCell ref="E88:E89"/>
    <mergeCell ref="F88:F89"/>
    <mergeCell ref="G88:H89"/>
    <mergeCell ref="I89:L89"/>
    <mergeCell ref="F85:L85"/>
    <mergeCell ref="F86:L86"/>
  </mergeCells>
  <phoneticPr fontId="0" type="noConversion"/>
  <printOptions horizontalCentered="1" verticalCentered="1"/>
  <pageMargins left="0.59055118110236215" right="0.59055118110236215" top="0.6692913385826772" bottom="0.55118110236220474" header="0.31496062992125984" footer="0"/>
  <pageSetup paperSize="9" scale="75" fitToHeight="0" orientation="portrait" horizontalDpi="4294967293" verticalDpi="300" r:id="rId1"/>
  <headerFooter alignWithMargins="0">
    <oddHeader>&amp;L&amp;G&amp;C&amp;G&amp;R&amp;"Arial,Fed"&amp;12 &amp;KFF00002022</oddHeader>
    <oddFooter>&amp;LLektionsplanen er godkendt af:&amp;C&amp;G</oddFooter>
  </headerFooter>
  <rowBreaks count="1" manualBreakCount="1">
    <brk id="61" max="16383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1"/>
  <sheetViews>
    <sheetView showZeros="0" workbookViewId="0">
      <selection activeCell="A18" sqref="A18"/>
    </sheetView>
  </sheetViews>
  <sheetFormatPr defaultColWidth="9.140625" defaultRowHeight="12.75" x14ac:dyDescent="0.2"/>
  <cols>
    <col min="1" max="1" width="31" style="8" customWidth="1"/>
    <col min="2" max="7" width="14.42578125" style="8" customWidth="1"/>
    <col min="8" max="8" width="5.7109375" style="8" customWidth="1"/>
    <col min="9" max="9" width="6" style="8" customWidth="1"/>
    <col min="10" max="16384" width="9.140625" style="8"/>
  </cols>
  <sheetData>
    <row r="1" spans="1:8" ht="15.75" x14ac:dyDescent="0.25">
      <c r="A1" s="5" t="s">
        <v>65</v>
      </c>
      <c r="B1" s="6"/>
      <c r="C1" s="6"/>
      <c r="D1" s="7" t="s">
        <v>66</v>
      </c>
      <c r="E1" s="6"/>
      <c r="F1" s="6"/>
    </row>
    <row r="2" spans="1:8" ht="15.75" x14ac:dyDescent="0.25">
      <c r="B2" s="9"/>
      <c r="C2" s="9"/>
      <c r="D2" s="9"/>
      <c r="E2" s="9"/>
      <c r="F2" s="9"/>
    </row>
    <row r="3" spans="1:8" ht="15.75" x14ac:dyDescent="0.2">
      <c r="A3" s="10" t="s">
        <v>67</v>
      </c>
      <c r="B3" s="11"/>
      <c r="C3" s="11"/>
      <c r="D3" s="11"/>
      <c r="E3" s="11"/>
      <c r="F3" s="12"/>
      <c r="G3" s="12"/>
      <c r="H3" s="12"/>
    </row>
    <row r="4" spans="1:8" ht="15.75" x14ac:dyDescent="0.25">
      <c r="A4" s="5" t="s">
        <v>68</v>
      </c>
      <c r="B4" s="9"/>
      <c r="C4" s="13"/>
      <c r="D4" s="14"/>
      <c r="E4" s="15"/>
    </row>
    <row r="5" spans="1:8" ht="15.75" x14ac:dyDescent="0.25">
      <c r="A5" s="16"/>
      <c r="B5" s="9"/>
      <c r="C5" s="13"/>
      <c r="D5" s="14"/>
      <c r="E5" s="15"/>
    </row>
    <row r="6" spans="1:8" ht="15.75" x14ac:dyDescent="0.25">
      <c r="A6" s="16" t="s">
        <v>69</v>
      </c>
      <c r="B6" s="9"/>
      <c r="C6" s="13"/>
      <c r="D6" s="14"/>
      <c r="E6" s="15"/>
    </row>
    <row r="7" spans="1:8" ht="15.75" x14ac:dyDescent="0.25">
      <c r="B7" s="9"/>
      <c r="C7" s="13"/>
      <c r="D7" s="14"/>
      <c r="E7" s="15"/>
    </row>
    <row r="8" spans="1:8" x14ac:dyDescent="0.2">
      <c r="A8" s="10" t="s">
        <v>70</v>
      </c>
      <c r="B8" s="17"/>
    </row>
    <row r="9" spans="1:8" x14ac:dyDescent="0.2">
      <c r="A9" s="18" t="s">
        <v>71</v>
      </c>
      <c r="B9" s="195">
        <f>Lektionsoversigt!G27</f>
        <v>0</v>
      </c>
      <c r="C9" s="195"/>
      <c r="D9" s="195"/>
      <c r="E9" s="195"/>
      <c r="F9" s="195"/>
      <c r="G9" s="195"/>
    </row>
    <row r="10" spans="1:8" x14ac:dyDescent="0.2">
      <c r="A10" s="27" t="s">
        <v>72</v>
      </c>
      <c r="B10" s="195">
        <f>Lektionsoversigt!G28</f>
        <v>0</v>
      </c>
      <c r="C10" s="195"/>
      <c r="D10" s="195"/>
      <c r="E10" s="195"/>
      <c r="F10" s="195"/>
      <c r="G10" s="195"/>
    </row>
    <row r="11" spans="1:8" x14ac:dyDescent="0.2">
      <c r="A11" s="18" t="s">
        <v>73</v>
      </c>
      <c r="B11" s="195">
        <f>Lektionsoversigt!G29</f>
        <v>0</v>
      </c>
      <c r="C11" s="195"/>
      <c r="D11" s="195"/>
      <c r="E11" s="195"/>
      <c r="F11" s="195"/>
      <c r="G11" s="195"/>
    </row>
    <row r="12" spans="1:8" x14ac:dyDescent="0.2">
      <c r="A12" s="27" t="s">
        <v>74</v>
      </c>
      <c r="B12" s="195">
        <f>Lektionsoversigt!G30</f>
        <v>0</v>
      </c>
      <c r="C12" s="195"/>
      <c r="D12" s="195"/>
      <c r="E12" s="195"/>
      <c r="F12" s="195"/>
      <c r="G12" s="195"/>
    </row>
    <row r="13" spans="1:8" x14ac:dyDescent="0.2">
      <c r="A13" s="18" t="s">
        <v>14</v>
      </c>
      <c r="B13" s="195">
        <f>Lektionsoversigt!G31</f>
        <v>0</v>
      </c>
      <c r="C13" s="195"/>
      <c r="D13" s="195"/>
      <c r="E13" s="195"/>
      <c r="F13" s="195"/>
      <c r="G13" s="195"/>
    </row>
    <row r="14" spans="1:8" x14ac:dyDescent="0.2">
      <c r="A14" s="18" t="s">
        <v>75</v>
      </c>
      <c r="B14" s="195">
        <f>Lektionsoversigt!G34</f>
        <v>0</v>
      </c>
      <c r="C14" s="195"/>
      <c r="D14" s="195"/>
      <c r="E14" s="195"/>
      <c r="F14" s="195"/>
      <c r="G14" s="195"/>
    </row>
    <row r="15" spans="1:8" x14ac:dyDescent="0.2">
      <c r="A15" s="28"/>
      <c r="B15" s="19"/>
      <c r="C15" s="19"/>
      <c r="D15" s="19"/>
      <c r="E15" s="19"/>
      <c r="F15" s="19"/>
      <c r="G15" s="19"/>
    </row>
    <row r="16" spans="1:8" x14ac:dyDescent="0.2">
      <c r="A16" s="10" t="s">
        <v>76</v>
      </c>
      <c r="D16" s="19"/>
    </row>
    <row r="17" spans="1:9" x14ac:dyDescent="0.2">
      <c r="A17" s="18" t="s">
        <v>77</v>
      </c>
      <c r="B17" s="195">
        <f>IF(Lektionsoversigt!G32&lt;&gt;0,Lektionsoversigt!G32,Lektionsoversigt!$G$28)</f>
        <v>0</v>
      </c>
      <c r="C17" s="195"/>
      <c r="D17" s="195"/>
      <c r="E17" s="195"/>
      <c r="F17" s="195"/>
      <c r="G17" s="195"/>
    </row>
    <row r="18" spans="1:9" ht="13.15" customHeight="1" x14ac:dyDescent="0.2">
      <c r="A18" s="18" t="s">
        <v>78</v>
      </c>
      <c r="B18" s="195">
        <f>IF(Lektionsoversigt!G33&lt;&gt;0,Lektionsoversigt!G33,Lektionsoversigt!$G$28)</f>
        <v>0</v>
      </c>
      <c r="C18" s="195"/>
      <c r="D18" s="195"/>
      <c r="E18" s="195"/>
      <c r="F18" s="195"/>
      <c r="G18" s="195"/>
    </row>
    <row r="19" spans="1:9" x14ac:dyDescent="0.2">
      <c r="D19" s="19"/>
    </row>
    <row r="20" spans="1:9" ht="12.75" customHeight="1" x14ac:dyDescent="0.2">
      <c r="A20" s="10" t="s">
        <v>79</v>
      </c>
      <c r="B20" s="17"/>
    </row>
    <row r="21" spans="1:9" x14ac:dyDescent="0.2">
      <c r="A21" s="196" t="s">
        <v>80</v>
      </c>
      <c r="B21" s="196"/>
      <c r="C21" s="196"/>
      <c r="D21" s="197">
        <f>Lektionsoversigt!G25</f>
        <v>0</v>
      </c>
      <c r="E21" s="198"/>
      <c r="F21" s="198"/>
      <c r="G21" s="199"/>
    </row>
    <row r="22" spans="1:9" x14ac:dyDescent="0.2">
      <c r="A22" s="196" t="s">
        <v>81</v>
      </c>
      <c r="B22" s="196"/>
      <c r="C22" s="196"/>
      <c r="D22" s="197">
        <f>Lektionsoversigt!G26</f>
        <v>0</v>
      </c>
      <c r="E22" s="198"/>
      <c r="F22" s="198"/>
      <c r="G22" s="199"/>
    </row>
    <row r="23" spans="1:9" x14ac:dyDescent="0.2">
      <c r="D23" s="20"/>
    </row>
    <row r="24" spans="1:9" x14ac:dyDescent="0.2">
      <c r="A24" s="10" t="s">
        <v>82</v>
      </c>
      <c r="D24" s="17"/>
    </row>
    <row r="25" spans="1:9" ht="13.5" customHeight="1" x14ac:dyDescent="0.2">
      <c r="A25" s="18" t="s">
        <v>83</v>
      </c>
      <c r="B25" s="194">
        <f>Lektionsoversigt!G37</f>
        <v>0</v>
      </c>
      <c r="C25" s="194"/>
      <c r="D25" s="194">
        <f>Lektionsoversigt!G63</f>
        <v>0</v>
      </c>
      <c r="E25" s="194"/>
      <c r="F25" s="21"/>
      <c r="G25" s="21"/>
      <c r="H25" s="21"/>
      <c r="I25" s="21"/>
    </row>
    <row r="26" spans="1:9" ht="13.5" customHeight="1" x14ac:dyDescent="0.2">
      <c r="A26" s="18" t="s">
        <v>84</v>
      </c>
      <c r="B26" s="22">
        <f>Lektionsoversigt!B38</f>
        <v>0.33333333333333331</v>
      </c>
      <c r="C26" s="22">
        <f>Lektionsoversigt!C60</f>
        <v>0.6562479333333332</v>
      </c>
      <c r="D26" s="22">
        <f>Lektionsoversigt!B64</f>
        <v>0.33333333333333331</v>
      </c>
      <c r="E26" s="22">
        <f>Lektionsoversigt!C85</f>
        <v>0.6458313333333332</v>
      </c>
      <c r="F26" s="15"/>
      <c r="G26" s="15"/>
      <c r="H26" s="23"/>
      <c r="I26" s="23"/>
    </row>
    <row r="28" spans="1:9" x14ac:dyDescent="0.2">
      <c r="A28" s="24" t="s">
        <v>85</v>
      </c>
      <c r="B28" s="25"/>
    </row>
    <row r="29" spans="1:9" x14ac:dyDescent="0.2">
      <c r="A29" s="18" t="s">
        <v>86</v>
      </c>
      <c r="B29" s="106">
        <f>Lektionsoversigt!G63</f>
        <v>0</v>
      </c>
      <c r="C29" s="26"/>
      <c r="D29" s="26"/>
      <c r="E29" s="26"/>
    </row>
    <row r="30" spans="1:9" x14ac:dyDescent="0.2">
      <c r="A30" s="18" t="s">
        <v>87</v>
      </c>
      <c r="B30" s="22">
        <f>Lektionsoversigt!B88</f>
        <v>0.65277573333333316</v>
      </c>
      <c r="C30" s="15"/>
      <c r="D30" s="15"/>
      <c r="E30" s="15"/>
    </row>
    <row r="31" spans="1:9" x14ac:dyDescent="0.2">
      <c r="A31" s="107" t="s">
        <v>88</v>
      </c>
      <c r="B31" s="22">
        <f>Lektionsoversigt!C88</f>
        <v>0.69444213333333316</v>
      </c>
      <c r="C31" s="15"/>
      <c r="D31" s="15"/>
      <c r="E31" s="15"/>
    </row>
  </sheetData>
  <sheetProtection algorithmName="SHA-512" hashValue="w3D+n2y6y+A5yumbJ6gblYzhLKywV9eDcckT92Jbfd8APNea/+G3cpvopCS5wvoA93nsFR0Dt8luYchFzQmf3A==" saltValue="MRjfxhjnMCw6wb1iutSqWQ==" spinCount="100000" sheet="1" objects="1" scenarios="1"/>
  <mergeCells count="14">
    <mergeCell ref="B25:C25"/>
    <mergeCell ref="D25:E25"/>
    <mergeCell ref="B9:G9"/>
    <mergeCell ref="B10:G10"/>
    <mergeCell ref="B11:G11"/>
    <mergeCell ref="B14:G14"/>
    <mergeCell ref="B12:G12"/>
    <mergeCell ref="B13:G13"/>
    <mergeCell ref="B17:G17"/>
    <mergeCell ref="B18:G18"/>
    <mergeCell ref="A21:C21"/>
    <mergeCell ref="D21:G21"/>
    <mergeCell ref="A22:C22"/>
    <mergeCell ref="D22:G22"/>
  </mergeCells>
  <hyperlinks>
    <hyperlink ref="D1" r:id="rId1" xr:uid="{00000000-0004-0000-0100-000000000000}"/>
  </hyperlinks>
  <pageMargins left="0.74803149606299213" right="0.74803149606299213" top="0.98425196850393704" bottom="0.98425196850393704" header="0" footer="0"/>
  <pageSetup paperSize="9" orientation="landscape" horizontalDpi="4294967293" verticalDpi="12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2C579FA7422F43AFFE04C4681F687F" ma:contentTypeVersion="15" ma:contentTypeDescription="Opret et nyt dokument." ma:contentTypeScope="" ma:versionID="694d292457df1b40a9a3c2f8ce7f8e48">
  <xsd:schema xmlns:xsd="http://www.w3.org/2001/XMLSchema" xmlns:xs="http://www.w3.org/2001/XMLSchema" xmlns:p="http://schemas.microsoft.com/office/2006/metadata/properties" xmlns:ns2="ba483aed-b211-47cc-b03a-9249bcb5c634" xmlns:ns3="a0a8d17b-00fa-4268-ad10-91c379081185" targetNamespace="http://schemas.microsoft.com/office/2006/metadata/properties" ma:root="true" ma:fieldsID="27cdf03403dd60be650cf6807c95e2a3" ns2:_="" ns3:_="">
    <xsd:import namespace="ba483aed-b211-47cc-b03a-9249bcb5c634"/>
    <xsd:import namespace="a0a8d17b-00fa-4268-ad10-91c3790811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83aed-b211-47cc-b03a-9249bcb5c6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78d8fed3-eade-4d2d-8e51-d1e1973cc8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8d17b-00fa-4268-ad10-91c37908118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7945831-71c8-4289-8dd0-66af2d800f8d}" ma:internalName="TaxCatchAll" ma:showField="CatchAllData" ma:web="a0a8d17b-00fa-4268-ad10-91c3790811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483aed-b211-47cc-b03a-9249bcb5c634">
      <Terms xmlns="http://schemas.microsoft.com/office/infopath/2007/PartnerControls"/>
    </lcf76f155ced4ddcb4097134ff3c332f>
    <TaxCatchAll xmlns="a0a8d17b-00fa-4268-ad10-91c379081185" xsi:nil="true"/>
  </documentManagement>
</p:properties>
</file>

<file path=customXml/itemProps1.xml><?xml version="1.0" encoding="utf-8"?>
<ds:datastoreItem xmlns:ds="http://schemas.openxmlformats.org/officeDocument/2006/customXml" ds:itemID="{0571C722-BD42-42D8-9000-21A4E545069C}"/>
</file>

<file path=customXml/itemProps2.xml><?xml version="1.0" encoding="utf-8"?>
<ds:datastoreItem xmlns:ds="http://schemas.openxmlformats.org/officeDocument/2006/customXml" ds:itemID="{3629FA2A-A8C9-4C17-8B5B-49E002A4D972}"/>
</file>

<file path=customXml/itemProps3.xml><?xml version="1.0" encoding="utf-8"?>
<ds:datastoreItem xmlns:ds="http://schemas.openxmlformats.org/officeDocument/2006/customXml" ds:itemID="{AF0B185B-52F9-40B7-A35A-0F44F2C69E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Lektionsoversigt</vt:lpstr>
      <vt:lpstr>Anmeldelse 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Rep.flex-grund, kl. 1 + tank</dc:title>
  <dc:subject>ADR-uddannelserne</dc:subject>
  <dc:creator>sep</dc:creator>
  <cp:keywords/>
  <dc:description/>
  <cp:lastModifiedBy>Christina Mie Pedersen</cp:lastModifiedBy>
  <cp:revision/>
  <dcterms:created xsi:type="dcterms:W3CDTF">2003-12-18T09:10:24Z</dcterms:created>
  <dcterms:modified xsi:type="dcterms:W3CDTF">2024-06-06T13:20:27Z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0x010100782C579FA7422F43AFFE04C4681F687F</vt:lpwstr>
  </property>
</Properties>
</file>