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turdk.sharepoint.com/sites/Revision-af-tur.dk/Delte dokumenter/ADR/"/>
    </mc:Choice>
  </mc:AlternateContent>
  <xr:revisionPtr revIDLastSave="0" documentId="8_{A36BBBE0-9A64-42C9-B8CE-B462436633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ktionsoversigt" sheetId="1" r:id="rId1"/>
    <sheet name="Anmeldelse NY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14" i="5"/>
  <c r="B18" i="5"/>
  <c r="B17" i="5"/>
  <c r="B12" i="5"/>
  <c r="B11" i="5"/>
  <c r="B13" i="5"/>
  <c r="B10" i="5"/>
  <c r="B27" i="5"/>
  <c r="D22" i="5"/>
  <c r="D21" i="5"/>
  <c r="B9" i="5"/>
  <c r="D68" i="1"/>
  <c r="D42" i="1"/>
  <c r="D45" i="1"/>
  <c r="D59" i="1"/>
  <c r="C30" i="1"/>
  <c r="B31" i="1" s="1"/>
  <c r="C31" i="1" s="1"/>
  <c r="B33" i="1" s="1"/>
  <c r="C33" i="1" s="1"/>
  <c r="B34" i="1" s="1"/>
  <c r="C34" i="1" s="1"/>
  <c r="B36" i="1" s="1"/>
  <c r="C36" i="1" s="1"/>
  <c r="B37" i="1" s="1"/>
  <c r="C37" i="1" s="1"/>
  <c r="B39" i="1" s="1"/>
  <c r="C39" i="1" s="1"/>
  <c r="B40" i="1" s="1"/>
  <c r="C40" i="1" s="1"/>
  <c r="B42" i="1" s="1"/>
  <c r="C42" i="1" s="1"/>
  <c r="B43" i="1" s="1"/>
  <c r="C43" i="1" s="1"/>
  <c r="B45" i="1" s="1"/>
  <c r="C45" i="1" s="1"/>
  <c r="B46" i="1" s="1"/>
  <c r="C46" i="1" s="1"/>
  <c r="B48" i="1" s="1"/>
  <c r="C48" i="1" s="1"/>
  <c r="B49" i="1" s="1"/>
  <c r="C49" i="1" s="1"/>
  <c r="B51" i="1" s="1"/>
  <c r="D65" i="1"/>
  <c r="D48" i="1"/>
  <c r="D39" i="1"/>
  <c r="D36" i="1"/>
  <c r="D51" i="1"/>
  <c r="D33" i="1"/>
  <c r="B57" i="1"/>
  <c r="C57" i="1" s="1"/>
  <c r="B59" i="1" s="1"/>
  <c r="F10" i="1"/>
  <c r="G56" i="1" s="1"/>
  <c r="D26" i="5" s="1"/>
  <c r="H10" i="1"/>
  <c r="I10" i="1"/>
  <c r="G29" i="1"/>
  <c r="B26" i="5" s="1"/>
  <c r="D62" i="1"/>
  <c r="G9" i="1"/>
  <c r="B30" i="5" l="1"/>
  <c r="C59" i="1"/>
  <c r="B60" i="1" s="1"/>
  <c r="D27" i="5"/>
  <c r="G10" i="1"/>
  <c r="C51" i="1"/>
  <c r="B52" i="1" s="1"/>
  <c r="C52" i="1" s="1"/>
  <c r="C27" i="5" s="1"/>
  <c r="C60" i="1"/>
  <c r="B62" i="1" l="1"/>
  <c r="C62" i="1" s="1"/>
  <c r="B63" i="1" l="1"/>
  <c r="C63" i="1" s="1"/>
  <c r="B65" i="1" l="1"/>
  <c r="C65" i="1" s="1"/>
  <c r="B66" i="1" s="1"/>
  <c r="C66" i="1" s="1"/>
  <c r="B68" i="1" s="1"/>
  <c r="C68" i="1" s="1"/>
  <c r="B69" i="1" l="1"/>
  <c r="C69" i="1" s="1"/>
  <c r="E27" i="5" s="1"/>
  <c r="B71" i="1" l="1"/>
  <c r="C71" i="1" l="1"/>
  <c r="B72" i="1" s="1"/>
  <c r="B31" i="5" s="1"/>
  <c r="C72" i="1" l="1"/>
  <c r="B74" i="1" l="1"/>
  <c r="B3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Jørgen Gregersen</author>
    <author>Svend ny</author>
  </authors>
  <commentList>
    <comment ref="F2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Udfyldes KUN hvis undervisningen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Udfyldes KUN hvis eksamen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Særlig info:
Kunne være, hvis adgang til undervisning eller eksamen kræver særlige foranstaltninger eller lignende. (Eksempelvis: Ringe til portner, tlf. xx xx xx xx). Anmærkning overføres aut. til Anmeldelse/Bestillings-ark. </t>
        </r>
      </text>
    </comment>
  </commentList>
</comments>
</file>

<file path=xl/sharedStrings.xml><?xml version="1.0" encoding="utf-8"?>
<sst xmlns="http://schemas.openxmlformats.org/spreadsheetml/2006/main" count="92" uniqueCount="76">
  <si>
    <t xml:space="preserve">kursusstart </t>
  </si>
  <si>
    <t>(dd-mm-åå)</t>
  </si>
  <si>
    <t>mødetidspunkt</t>
  </si>
  <si>
    <t>(tt:mm)</t>
  </si>
  <si>
    <t>nødvendig tid ved opstart, før egentlig undervisning første dag</t>
  </si>
  <si>
    <t>antal minutter</t>
  </si>
  <si>
    <t>varighed af middagspause (anbefalet 30 minutter)</t>
  </si>
  <si>
    <t>varighed af pauser efter hver lektion (anbefalet 10 min)</t>
  </si>
  <si>
    <t>Instruktør(er): Teoretiske lektioner</t>
  </si>
  <si>
    <t>Instruktør(er): Praktiske lektioner</t>
  </si>
  <si>
    <t>Kursusudbyder (navn)</t>
  </si>
  <si>
    <t>Kursusudbyder (adresse)</t>
  </si>
  <si>
    <t>Postnr. og by:</t>
  </si>
  <si>
    <t>Kursusudbyders CVR-nr.</t>
  </si>
  <si>
    <t>Tlf. til eventuel kontakt vedr. tilsyn:</t>
  </si>
  <si>
    <t>Undervisningen afholdes (adr.):</t>
  </si>
  <si>
    <t>Eksamen afholdes (adr.hvis anden):</t>
  </si>
  <si>
    <t>Evt. særlig info til BRS:</t>
  </si>
  <si>
    <t>Antal kursister:</t>
  </si>
  <si>
    <t>fra</t>
  </si>
  <si>
    <t>til</t>
  </si>
  <si>
    <t>min</t>
  </si>
  <si>
    <t>lekt.</t>
  </si>
  <si>
    <t>Dag 1</t>
  </si>
  <si>
    <t>Velkomst og opstart.</t>
  </si>
  <si>
    <t>Introduktion til håndbog: Vejtransport af Farligt gods, i tanke og tankcontainere</t>
  </si>
  <si>
    <t>Pause</t>
  </si>
  <si>
    <t>Særlige regler for transport i tanke og tankcontainere</t>
  </si>
  <si>
    <t>Særlige krav til køretøjer</t>
  </si>
  <si>
    <t>Specifikke bestemmelser, der finder anvendelse på brugen af disse køretøjer, herunder:</t>
  </si>
  <si>
    <t>godkendelsesattester, godkendelsesmærkning,</t>
  </si>
  <si>
    <t xml:space="preserve">Middag </t>
  </si>
  <si>
    <t>Afmærkning med faresedler og orangefarvede skilte mv.</t>
  </si>
  <si>
    <t>Generel teoretisk viden om de forskellige og forskelligartede lastnings- og aflæsningssystemer</t>
  </si>
  <si>
    <t>Hvorledes køretøjer reagerer under kørsel, herunder ladningens bevægelser</t>
  </si>
  <si>
    <t>Skvulpeplader, rumopdeling m.v.</t>
  </si>
  <si>
    <t>Dag 2</t>
  </si>
  <si>
    <t>Praktisk øvelse (TANK)</t>
  </si>
  <si>
    <t>Individuelle praktiske øvelser - brandslukning, førstehjælp og</t>
  </si>
  <si>
    <t>særlige risici og indsatsmuligheder vedr. uheld, ifm. tankvognstransporter af farligt gods</t>
  </si>
  <si>
    <t>Opsamling og evaluering af praktisk øvelse</t>
  </si>
  <si>
    <t>Belæsningsforhold, herunder fyldningsgrad</t>
  </si>
  <si>
    <t xml:space="preserve">Vægtfylde, lastfordeling </t>
  </si>
  <si>
    <t>Forholdsregler i forbindelse med statisk elektricitet</t>
  </si>
  <si>
    <t>Tunnelrestriktioner</t>
  </si>
  <si>
    <t>Opsamling og repetition</t>
  </si>
  <si>
    <t>Pause og klargøring til eksamen</t>
  </si>
  <si>
    <t>Eksamen</t>
  </si>
  <si>
    <t>(Eksamen, tank)</t>
  </si>
  <si>
    <t>-</t>
  </si>
  <si>
    <t>Evaluering og afslutning</t>
  </si>
  <si>
    <t>Til Beredskabsstyrelsen, Center for Forebyggelse</t>
  </si>
  <si>
    <t>BRS-KTP-BFO-BFP-ADR@brs.dk</t>
  </si>
  <si>
    <t>Anmeldelse af farligt gods chaufførkursus (ADR-kursus)</t>
  </si>
  <si>
    <r>
      <t xml:space="preserve">jf. pkt. 4.1 i Beredskabsstyrelsens </t>
    </r>
    <r>
      <rPr>
        <i/>
        <sz val="11"/>
        <rFont val="Calibri"/>
        <family val="2"/>
      </rPr>
      <t>Vilkår for godkendelse af farligt gods chaufførkurser</t>
    </r>
  </si>
  <si>
    <t>Anmeldelse sker af hensyn til Beredskabsstyrelsens mulighed for at føre tilsyn med kurset.</t>
  </si>
  <si>
    <t>Kursusudbyder</t>
  </si>
  <si>
    <t>Navn:</t>
  </si>
  <si>
    <t>Adresse</t>
  </si>
  <si>
    <t>Postnr. og by</t>
  </si>
  <si>
    <t>CVR-nummer:</t>
  </si>
  <si>
    <t xml:space="preserve">Særlige adgangsforhold ved tilsyn: </t>
  </si>
  <si>
    <t>Kursussted</t>
  </si>
  <si>
    <t>Undervisningen afholdes, adresse:</t>
  </si>
  <si>
    <t>Eksamen afholdes (adr, hvis anden)</t>
  </si>
  <si>
    <t>Instruktør(er)s navn(e)</t>
  </si>
  <si>
    <t>Teori:</t>
  </si>
  <si>
    <t xml:space="preserve">Praktiske øvelser (hvis disse afholdes og med anden instruktør end ved teori): </t>
  </si>
  <si>
    <t xml:space="preserve">Tidsrummet for undervisning: </t>
  </si>
  <si>
    <t>Kursusdatoer</t>
  </si>
  <si>
    <t>Tidsrum (start/slut)</t>
  </si>
  <si>
    <t xml:space="preserve">Tidsrummet for eksamen: </t>
  </si>
  <si>
    <t>Eksamensdato</t>
  </si>
  <si>
    <t>Tid - start:</t>
  </si>
  <si>
    <t>Tid - slut:</t>
  </si>
  <si>
    <t>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</si>
</sst>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d/mm/yy;@"/>
  </numFmts>
  <fonts count="19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1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b/>
      <sz val="1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6" fillId="0" borderId="0"/>
    <xf numFmtId="0" fontId="17" fillId="0" borderId="0"/>
  </cellStyleXfs>
  <cellXfs count="214">
    <xf numFmtId="0" fontId="0" fillId="0" borderId="0" xfId="0"/>
    <xf numFmtId="0" fontId="4" fillId="0" borderId="0" xfId="0" applyFont="1"/>
    <xf numFmtId="0" fontId="1" fillId="0" borderId="0" xfId="0" applyFont="1"/>
    <xf numFmtId="0" fontId="8" fillId="0" borderId="0" xfId="1" applyAlignment="1" applyProtection="1"/>
    <xf numFmtId="0" fontId="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0" borderId="0" xfId="2" applyFont="1" applyAlignment="1">
      <alignment horizontal="left" vertical="top" wrapText="1"/>
    </xf>
    <xf numFmtId="0" fontId="11" fillId="0" borderId="0" xfId="2" applyFont="1"/>
    <xf numFmtId="0" fontId="5" fillId="0" borderId="0" xfId="2" applyFont="1"/>
    <xf numFmtId="0" fontId="2" fillId="0" borderId="0" xfId="2"/>
    <xf numFmtId="0" fontId="7" fillId="0" borderId="0" xfId="2" applyFont="1"/>
    <xf numFmtId="0" fontId="12" fillId="0" borderId="0" xfId="2" applyFont="1"/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2" fillId="0" borderId="0" xfId="2" applyAlignment="1">
      <alignment horizontal="center"/>
    </xf>
    <xf numFmtId="164" fontId="2" fillId="0" borderId="0" xfId="2" applyNumberFormat="1" applyAlignment="1">
      <alignment horizontal="center"/>
    </xf>
    <xf numFmtId="20" fontId="2" fillId="0" borderId="0" xfId="2" applyNumberFormat="1" applyAlignment="1">
      <alignment horizontal="center"/>
    </xf>
    <xf numFmtId="0" fontId="14" fillId="0" borderId="0" xfId="2" applyFont="1"/>
    <xf numFmtId="0" fontId="3" fillId="0" borderId="0" xfId="2" applyFont="1"/>
    <xf numFmtId="0" fontId="11" fillId="0" borderId="1" xfId="2" applyFont="1" applyBorder="1" applyAlignment="1">
      <alignment vertical="top" wrapText="1"/>
    </xf>
    <xf numFmtId="0" fontId="3" fillId="0" borderId="0" xfId="2" applyFont="1" applyAlignment="1">
      <alignment horizontal="left"/>
    </xf>
    <xf numFmtId="49" fontId="3" fillId="0" borderId="0" xfId="2" applyNumberFormat="1" applyFont="1"/>
    <xf numFmtId="20" fontId="2" fillId="0" borderId="1" xfId="2" applyNumberFormat="1" applyBorder="1" applyAlignment="1">
      <alignment horizontal="center"/>
    </xf>
    <xf numFmtId="0" fontId="11" fillId="0" borderId="0" xfId="2" applyFont="1" applyAlignment="1">
      <alignment vertical="top" wrapText="1"/>
    </xf>
    <xf numFmtId="0" fontId="2" fillId="0" borderId="25" xfId="2" applyBorder="1" applyAlignment="1">
      <alignment horizontal="left"/>
    </xf>
    <xf numFmtId="0" fontId="2" fillId="0" borderId="26" xfId="2" applyBorder="1" applyAlignment="1">
      <alignment horizontal="left"/>
    </xf>
    <xf numFmtId="0" fontId="2" fillId="0" borderId="58" xfId="2" applyBorder="1" applyAlignment="1">
      <alignment horizontal="left"/>
    </xf>
    <xf numFmtId="164" fontId="18" fillId="2" borderId="2" xfId="0" applyNumberFormat="1" applyFont="1" applyFill="1" applyBorder="1" applyAlignment="1" applyProtection="1">
      <alignment horizontal="center"/>
      <protection locked="0"/>
    </xf>
    <xf numFmtId="0" fontId="17" fillId="3" borderId="8" xfId="0" applyFont="1" applyFill="1" applyBorder="1"/>
    <xf numFmtId="0" fontId="17" fillId="3" borderId="9" xfId="0" applyFont="1" applyFill="1" applyBorder="1"/>
    <xf numFmtId="0" fontId="17" fillId="3" borderId="10" xfId="0" applyFont="1" applyFill="1" applyBorder="1"/>
    <xf numFmtId="20" fontId="18" fillId="2" borderId="3" xfId="0" applyNumberFormat="1" applyFont="1" applyFill="1" applyBorder="1" applyAlignment="1" applyProtection="1">
      <alignment horizontal="center"/>
      <protection locked="0"/>
    </xf>
    <xf numFmtId="0" fontId="17" fillId="3" borderId="11" xfId="0" applyFont="1" applyFill="1" applyBorder="1"/>
    <xf numFmtId="0" fontId="17" fillId="3" borderId="12" xfId="0" applyFont="1" applyFill="1" applyBorder="1"/>
    <xf numFmtId="0" fontId="17" fillId="3" borderId="13" xfId="0" applyFont="1" applyFill="1" applyBorder="1"/>
    <xf numFmtId="0" fontId="18" fillId="2" borderId="2" xfId="0" applyFont="1" applyFill="1" applyBorder="1" applyAlignment="1" applyProtection="1">
      <alignment horizontal="center"/>
      <protection locked="0"/>
    </xf>
    <xf numFmtId="0" fontId="18" fillId="2" borderId="5" xfId="0" applyFont="1" applyFill="1" applyBorder="1" applyAlignment="1" applyProtection="1">
      <alignment horizontal="center"/>
      <protection locked="0"/>
    </xf>
    <xf numFmtId="0" fontId="17" fillId="3" borderId="14" xfId="0" applyFont="1" applyFill="1" applyBorder="1"/>
    <xf numFmtId="0" fontId="17" fillId="3" borderId="26" xfId="0" applyFont="1" applyFill="1" applyBorder="1"/>
    <xf numFmtId="0" fontId="17" fillId="3" borderId="27" xfId="0" applyFont="1" applyFill="1" applyBorder="1"/>
    <xf numFmtId="0" fontId="17" fillId="3" borderId="15" xfId="2" applyFont="1" applyFill="1" applyBorder="1" applyAlignment="1">
      <alignment horizontal="left"/>
    </xf>
    <xf numFmtId="0" fontId="18" fillId="3" borderId="16" xfId="2" applyFont="1" applyFill="1" applyBorder="1" applyAlignment="1">
      <alignment horizontal="left"/>
    </xf>
    <xf numFmtId="0" fontId="18" fillId="3" borderId="16" xfId="2" applyFont="1" applyFill="1" applyBorder="1" applyAlignment="1">
      <alignment horizontal="center"/>
    </xf>
    <xf numFmtId="0" fontId="18" fillId="3" borderId="12" xfId="2" applyFont="1" applyFill="1" applyBorder="1" applyAlignment="1">
      <alignment horizontal="left"/>
    </xf>
    <xf numFmtId="0" fontId="18" fillId="3" borderId="12" xfId="2" applyFont="1" applyFill="1" applyBorder="1" applyAlignment="1">
      <alignment horizontal="center"/>
    </xf>
    <xf numFmtId="0" fontId="17" fillId="3" borderId="17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center"/>
    </xf>
    <xf numFmtId="0" fontId="18" fillId="2" borderId="55" xfId="0" applyFont="1" applyFill="1" applyBorder="1" applyAlignment="1" applyProtection="1">
      <alignment horizontal="center"/>
      <protection locked="0"/>
    </xf>
    <xf numFmtId="0" fontId="18" fillId="3" borderId="6" xfId="0" applyFont="1" applyFill="1" applyBorder="1" applyAlignment="1">
      <alignment horizontal="center"/>
    </xf>
    <xf numFmtId="0" fontId="17" fillId="3" borderId="6" xfId="0" applyFont="1" applyFill="1" applyBorder="1"/>
    <xf numFmtId="0" fontId="17" fillId="3" borderId="7" xfId="0" applyFont="1" applyFill="1" applyBorder="1"/>
    <xf numFmtId="0" fontId="17" fillId="0" borderId="0" xfId="0" applyFont="1"/>
    <xf numFmtId="0" fontId="17" fillId="0" borderId="18" xfId="0" applyFont="1" applyBorder="1"/>
    <xf numFmtId="0" fontId="17" fillId="0" borderId="19" xfId="0" applyFont="1" applyBorder="1"/>
    <xf numFmtId="164" fontId="18" fillId="0" borderId="20" xfId="0" applyNumberFormat="1" applyFont="1" applyBorder="1" applyAlignment="1">
      <alignment horizontal="center"/>
    </xf>
    <xf numFmtId="0" fontId="17" fillId="4" borderId="9" xfId="0" applyFont="1" applyFill="1" applyBorder="1"/>
    <xf numFmtId="0" fontId="17" fillId="4" borderId="3" xfId="0" applyFont="1" applyFill="1" applyBorder="1"/>
    <xf numFmtId="20" fontId="17" fillId="0" borderId="21" xfId="2" applyNumberFormat="1" applyFont="1" applyBorder="1"/>
    <xf numFmtId="20" fontId="17" fillId="0" borderId="22" xfId="2" applyNumberFormat="1" applyFont="1" applyBorder="1"/>
    <xf numFmtId="0" fontId="17" fillId="0" borderId="22" xfId="2" applyFont="1" applyBorder="1" applyAlignment="1">
      <alignment horizontal="center"/>
    </xf>
    <xf numFmtId="0" fontId="17" fillId="0" borderId="23" xfId="0" applyFont="1" applyBorder="1"/>
    <xf numFmtId="20" fontId="17" fillId="0" borderId="41" xfId="2" applyNumberFormat="1" applyFont="1" applyBorder="1" applyAlignment="1">
      <alignment horizontal="center" vertical="center"/>
    </xf>
    <xf numFmtId="20" fontId="17" fillId="0" borderId="40" xfId="2" applyNumberFormat="1" applyFont="1" applyBorder="1" applyAlignment="1">
      <alignment horizontal="center" vertical="center"/>
    </xf>
    <xf numFmtId="0" fontId="17" fillId="2" borderId="1" xfId="2" applyFont="1" applyFill="1" applyBorder="1" applyAlignment="1" applyProtection="1">
      <alignment horizontal="center"/>
      <protection locked="0"/>
    </xf>
    <xf numFmtId="0" fontId="17" fillId="7" borderId="12" xfId="2" applyFont="1" applyFill="1" applyBorder="1" applyAlignment="1">
      <alignment horizontal="left" vertical="top" wrapText="1"/>
    </xf>
    <xf numFmtId="0" fontId="17" fillId="7" borderId="13" xfId="2" applyFont="1" applyFill="1" applyBorder="1" applyAlignment="1">
      <alignment horizontal="left" vertical="top" wrapText="1"/>
    </xf>
    <xf numFmtId="20" fontId="17" fillId="0" borderId="24" xfId="2" applyNumberFormat="1" applyFont="1" applyBorder="1" applyAlignment="1">
      <alignment horizontal="center" vertical="center"/>
    </xf>
    <xf numFmtId="20" fontId="17" fillId="0" borderId="1" xfId="2" applyNumberFormat="1" applyFont="1" applyBorder="1" applyAlignment="1">
      <alignment horizontal="center" vertical="center"/>
    </xf>
    <xf numFmtId="0" fontId="17" fillId="0" borderId="1" xfId="0" applyFont="1" applyBorder="1"/>
    <xf numFmtId="49" fontId="17" fillId="0" borderId="25" xfId="0" applyNumberFormat="1" applyFont="1" applyBorder="1" applyAlignment="1">
      <alignment horizontal="left" vertical="top"/>
    </xf>
    <xf numFmtId="49" fontId="17" fillId="0" borderId="0" xfId="0" applyNumberFormat="1" applyFont="1" applyAlignment="1">
      <alignment horizontal="left" vertical="top"/>
    </xf>
    <xf numFmtId="49" fontId="17" fillId="0" borderId="26" xfId="0" applyNumberFormat="1" applyFont="1" applyBorder="1" applyAlignment="1">
      <alignment horizontal="left" vertical="top"/>
    </xf>
    <xf numFmtId="49" fontId="17" fillId="0" borderId="27" xfId="0" applyNumberFormat="1" applyFont="1" applyBorder="1" applyAlignment="1">
      <alignment horizontal="left" vertical="top"/>
    </xf>
    <xf numFmtId="0" fontId="17" fillId="0" borderId="31" xfId="0" applyFont="1" applyBorder="1"/>
    <xf numFmtId="0" fontId="17" fillId="0" borderId="16" xfId="0" applyFont="1" applyBorder="1" applyAlignment="1">
      <alignment horizontal="left" vertical="top"/>
    </xf>
    <xf numFmtId="0" fontId="17" fillId="0" borderId="29" xfId="0" applyFont="1" applyBorder="1" applyAlignment="1">
      <alignment horizontal="left" vertical="top"/>
    </xf>
    <xf numFmtId="0" fontId="17" fillId="7" borderId="43" xfId="2" applyFont="1" applyFill="1" applyBorder="1" applyAlignment="1">
      <alignment horizontal="left" vertical="top" wrapText="1"/>
    </xf>
    <xf numFmtId="0" fontId="17" fillId="0" borderId="25" xfId="0" applyFont="1" applyBorder="1"/>
    <xf numFmtId="0" fontId="17" fillId="0" borderId="0" xfId="0" applyFont="1" applyAlignment="1">
      <alignment horizontal="left" vertical="top"/>
    </xf>
    <xf numFmtId="0" fontId="17" fillId="0" borderId="28" xfId="0" applyFont="1" applyBorder="1" applyAlignment="1">
      <alignment horizontal="left" vertical="top"/>
    </xf>
    <xf numFmtId="0" fontId="17" fillId="0" borderId="39" xfId="0" applyFont="1" applyBorder="1"/>
    <xf numFmtId="0" fontId="17" fillId="0" borderId="6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/>
    </xf>
    <xf numFmtId="0" fontId="17" fillId="0" borderId="20" xfId="0" applyFont="1" applyBorder="1"/>
    <xf numFmtId="164" fontId="18" fillId="2" borderId="4" xfId="0" applyNumberFormat="1" applyFont="1" applyFill="1" applyBorder="1" applyAlignment="1" applyProtection="1">
      <alignment horizontal="center"/>
      <protection locked="0"/>
    </xf>
    <xf numFmtId="0" fontId="18" fillId="6" borderId="25" xfId="0" applyFont="1" applyFill="1" applyBorder="1" applyAlignment="1">
      <alignment horizontal="left" vertical="top"/>
    </xf>
    <xf numFmtId="0" fontId="17" fillId="6" borderId="26" xfId="0" applyFont="1" applyFill="1" applyBorder="1" applyAlignment="1">
      <alignment horizontal="left" vertical="top"/>
    </xf>
    <xf numFmtId="0" fontId="17" fillId="6" borderId="27" xfId="0" applyFont="1" applyFill="1" applyBorder="1" applyAlignment="1">
      <alignment horizontal="left" vertical="top"/>
    </xf>
    <xf numFmtId="0" fontId="17" fillId="6" borderId="31" xfId="0" applyFont="1" applyFill="1" applyBorder="1" applyAlignment="1">
      <alignment horizontal="left" vertical="top"/>
    </xf>
    <xf numFmtId="0" fontId="17" fillId="6" borderId="16" xfId="0" applyFont="1" applyFill="1" applyBorder="1" applyAlignment="1">
      <alignment horizontal="left" vertical="top"/>
    </xf>
    <xf numFmtId="0" fontId="17" fillId="6" borderId="29" xfId="0" applyFont="1" applyFill="1" applyBorder="1" applyAlignment="1">
      <alignment horizontal="left" vertical="top"/>
    </xf>
    <xf numFmtId="20" fontId="17" fillId="0" borderId="41" xfId="0" applyNumberFormat="1" applyFont="1" applyBorder="1" applyAlignment="1" applyProtection="1">
      <alignment horizontal="center" vertical="center"/>
      <protection locked="0"/>
    </xf>
    <xf numFmtId="20" fontId="17" fillId="0" borderId="40" xfId="0" applyNumberFormat="1" applyFont="1" applyBorder="1" applyAlignment="1">
      <alignment horizontal="center" vertical="center"/>
    </xf>
    <xf numFmtId="20" fontId="17" fillId="0" borderId="24" xfId="0" applyNumberFormat="1" applyFont="1" applyBorder="1" applyAlignment="1">
      <alignment horizontal="center" vertical="center"/>
    </xf>
    <xf numFmtId="20" fontId="17" fillId="0" borderId="1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top"/>
    </xf>
    <xf numFmtId="0" fontId="17" fillId="0" borderId="26" xfId="0" applyFont="1" applyBorder="1" applyAlignment="1">
      <alignment horizontal="left" vertical="top"/>
    </xf>
    <xf numFmtId="0" fontId="17" fillId="0" borderId="27" xfId="0" applyFont="1" applyBorder="1" applyAlignment="1">
      <alignment horizontal="left" vertical="top"/>
    </xf>
    <xf numFmtId="0" fontId="17" fillId="0" borderId="31" xfId="0" applyFont="1" applyBorder="1" applyAlignment="1">
      <alignment horizontal="left" vertical="top"/>
    </xf>
    <xf numFmtId="20" fontId="17" fillId="0" borderId="41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left" vertical="top"/>
    </xf>
    <xf numFmtId="0" fontId="17" fillId="7" borderId="30" xfId="0" applyFont="1" applyFill="1" applyBorder="1" applyAlignment="1">
      <alignment horizontal="left" vertical="top"/>
    </xf>
    <xf numFmtId="0" fontId="17" fillId="7" borderId="16" xfId="0" applyFont="1" applyFill="1" applyBorder="1" applyAlignment="1">
      <alignment horizontal="left" vertical="top"/>
    </xf>
    <xf numFmtId="0" fontId="17" fillId="7" borderId="29" xfId="0" applyFont="1" applyFill="1" applyBorder="1" applyAlignment="1">
      <alignment horizontal="left" vertical="top"/>
    </xf>
    <xf numFmtId="20" fontId="17" fillId="0" borderId="32" xfId="0" applyNumberFormat="1" applyFont="1" applyBorder="1" applyAlignment="1">
      <alignment horizontal="center" vertical="center"/>
    </xf>
    <xf numFmtId="20" fontId="17" fillId="0" borderId="33" xfId="0" applyNumberFormat="1" applyFont="1" applyBorder="1" applyAlignment="1">
      <alignment horizontal="center" vertical="center"/>
    </xf>
    <xf numFmtId="0" fontId="17" fillId="0" borderId="33" xfId="0" applyFont="1" applyBorder="1" applyAlignment="1">
      <alignment horizontal="center"/>
    </xf>
    <xf numFmtId="0" fontId="17" fillId="0" borderId="33" xfId="0" applyFont="1" applyBorder="1"/>
    <xf numFmtId="20" fontId="17" fillId="0" borderId="0" xfId="2" applyNumberFormat="1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3" borderId="11" xfId="2" applyFont="1" applyFill="1" applyBorder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top" wrapText="1"/>
    </xf>
    <xf numFmtId="0" fontId="2" fillId="0" borderId="43" xfId="2" applyBorder="1" applyAlignment="1">
      <alignment horizontal="left"/>
    </xf>
    <xf numFmtId="0" fontId="2" fillId="0" borderId="12" xfId="2" applyBorder="1" applyAlignment="1">
      <alignment horizontal="left"/>
    </xf>
    <xf numFmtId="0" fontId="2" fillId="0" borderId="34" xfId="2" applyBorder="1" applyAlignment="1">
      <alignment horizontal="left"/>
    </xf>
    <xf numFmtId="165" fontId="2" fillId="0" borderId="1" xfId="2" applyNumberFormat="1" applyBorder="1" applyAlignment="1">
      <alignment horizontal="center"/>
    </xf>
    <xf numFmtId="165" fontId="2" fillId="0" borderId="0" xfId="2" applyNumberFormat="1" applyAlignment="1">
      <alignment horizontal="center"/>
    </xf>
    <xf numFmtId="0" fontId="17" fillId="3" borderId="24" xfId="6" applyFont="1" applyFill="1" applyBorder="1" applyAlignment="1">
      <alignment horizontal="left"/>
    </xf>
    <xf numFmtId="0" fontId="17" fillId="3" borderId="1" xfId="6" applyFont="1" applyFill="1" applyBorder="1" applyAlignment="1">
      <alignment horizontal="left"/>
    </xf>
    <xf numFmtId="0" fontId="17" fillId="3" borderId="46" xfId="6" applyFont="1" applyFill="1" applyBorder="1" applyAlignment="1">
      <alignment horizontal="left"/>
    </xf>
    <xf numFmtId="0" fontId="17" fillId="3" borderId="50" xfId="6" applyFont="1" applyFill="1" applyBorder="1" applyAlignment="1">
      <alignment horizontal="left"/>
    </xf>
    <xf numFmtId="0" fontId="17" fillId="3" borderId="37" xfId="6" applyFont="1" applyFill="1" applyBorder="1" applyAlignment="1">
      <alignment horizontal="left"/>
    </xf>
    <xf numFmtId="0" fontId="17" fillId="3" borderId="57" xfId="2" applyFont="1" applyFill="1" applyBorder="1" applyAlignment="1">
      <alignment horizontal="left"/>
    </xf>
    <xf numFmtId="0" fontId="17" fillId="3" borderId="53" xfId="2" applyFont="1" applyFill="1" applyBorder="1" applyAlignment="1">
      <alignment horizontal="left"/>
    </xf>
    <xf numFmtId="0" fontId="17" fillId="3" borderId="11" xfId="2" applyFont="1" applyFill="1" applyBorder="1" applyAlignment="1">
      <alignment horizontal="left"/>
    </xf>
    <xf numFmtId="0" fontId="17" fillId="3" borderId="12" xfId="2" applyFont="1" applyFill="1" applyBorder="1" applyAlignment="1">
      <alignment horizontal="left"/>
    </xf>
    <xf numFmtId="0" fontId="17" fillId="3" borderId="13" xfId="2" applyFont="1" applyFill="1" applyBorder="1" applyAlignment="1">
      <alignment horizontal="left"/>
    </xf>
    <xf numFmtId="0" fontId="18" fillId="2" borderId="51" xfId="0" applyFont="1" applyFill="1" applyBorder="1" applyAlignment="1" applyProtection="1">
      <alignment horizontal="left"/>
      <protection locked="0"/>
    </xf>
    <xf numFmtId="0" fontId="18" fillId="2" borderId="52" xfId="0" applyFont="1" applyFill="1" applyBorder="1" applyAlignment="1" applyProtection="1">
      <alignment horizontal="left"/>
      <protection locked="0"/>
    </xf>
    <xf numFmtId="0" fontId="18" fillId="2" borderId="2" xfId="0" applyFont="1" applyFill="1" applyBorder="1" applyAlignment="1" applyProtection="1">
      <alignment horizontal="left"/>
      <protection locked="0"/>
    </xf>
    <xf numFmtId="0" fontId="17" fillId="0" borderId="31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 vertical="top" wrapText="1"/>
    </xf>
    <xf numFmtId="0" fontId="17" fillId="0" borderId="26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7" borderId="43" xfId="0" applyFont="1" applyFill="1" applyBorder="1" applyAlignment="1">
      <alignment horizontal="left" wrapText="1"/>
    </xf>
    <xf numFmtId="0" fontId="17" fillId="7" borderId="12" xfId="0" applyFont="1" applyFill="1" applyBorder="1" applyAlignment="1">
      <alignment horizontal="left" wrapText="1"/>
    </xf>
    <xf numFmtId="0" fontId="17" fillId="7" borderId="13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 vertical="center"/>
    </xf>
    <xf numFmtId="0" fontId="17" fillId="3" borderId="21" xfId="0" applyFont="1" applyFill="1" applyBorder="1" applyAlignment="1">
      <alignment horizontal="left"/>
    </xf>
    <xf numFmtId="0" fontId="17" fillId="3" borderId="22" xfId="0" applyFont="1" applyFill="1" applyBorder="1" applyAlignment="1">
      <alignment horizontal="left"/>
    </xf>
    <xf numFmtId="0" fontId="17" fillId="3" borderId="38" xfId="0" applyFont="1" applyFill="1" applyBorder="1" applyAlignment="1">
      <alignment horizontal="left"/>
    </xf>
    <xf numFmtId="0" fontId="17" fillId="3" borderId="24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17" fillId="3" borderId="37" xfId="0" applyFont="1" applyFill="1" applyBorder="1" applyAlignment="1">
      <alignment horizontal="left"/>
    </xf>
    <xf numFmtId="20" fontId="17" fillId="2" borderId="45" xfId="0" applyNumberFormat="1" applyFont="1" applyFill="1" applyBorder="1" applyAlignment="1" applyProtection="1">
      <alignment horizontal="center" vertical="center"/>
      <protection locked="0"/>
    </xf>
    <xf numFmtId="20" fontId="17" fillId="2" borderId="35" xfId="0" applyNumberFormat="1" applyFont="1" applyFill="1" applyBorder="1" applyAlignment="1" applyProtection="1">
      <alignment horizontal="center" vertical="center"/>
      <protection locked="0"/>
    </xf>
    <xf numFmtId="20" fontId="17" fillId="0" borderId="46" xfId="0" applyNumberFormat="1" applyFont="1" applyBorder="1" applyAlignment="1">
      <alignment horizontal="center" vertical="center"/>
    </xf>
    <xf numFmtId="20" fontId="17" fillId="0" borderId="36" xfId="0" applyNumberFormat="1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0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7" fillId="8" borderId="43" xfId="0" applyFont="1" applyFill="1" applyBorder="1" applyAlignment="1">
      <alignment horizontal="left" wrapText="1"/>
    </xf>
    <xf numFmtId="0" fontId="17" fillId="8" borderId="12" xfId="0" applyFont="1" applyFill="1" applyBorder="1" applyAlignment="1">
      <alignment horizontal="left" wrapText="1"/>
    </xf>
    <xf numFmtId="0" fontId="17" fillId="8" borderId="13" xfId="0" applyFont="1" applyFill="1" applyBorder="1" applyAlignment="1">
      <alignment horizontal="left" wrapText="1"/>
    </xf>
    <xf numFmtId="0" fontId="17" fillId="5" borderId="43" xfId="0" applyFont="1" applyFill="1" applyBorder="1" applyAlignment="1">
      <alignment horizontal="left" wrapText="1"/>
    </xf>
    <xf numFmtId="0" fontId="17" fillId="5" borderId="12" xfId="0" applyFont="1" applyFill="1" applyBorder="1" applyAlignment="1">
      <alignment horizontal="left" wrapText="1"/>
    </xf>
    <xf numFmtId="0" fontId="17" fillId="5" borderId="13" xfId="0" applyFont="1" applyFill="1" applyBorder="1" applyAlignment="1">
      <alignment horizontal="left" wrapText="1"/>
    </xf>
    <xf numFmtId="0" fontId="17" fillId="5" borderId="23" xfId="0" applyFont="1" applyFill="1" applyBorder="1" applyAlignment="1">
      <alignment horizontal="left"/>
    </xf>
    <xf numFmtId="0" fontId="17" fillId="5" borderId="44" xfId="0" applyFont="1" applyFill="1" applyBorder="1" applyAlignment="1">
      <alignment horizontal="left"/>
    </xf>
    <xf numFmtId="0" fontId="17" fillId="5" borderId="10" xfId="0" applyFont="1" applyFill="1" applyBorder="1" applyAlignment="1">
      <alignment horizontal="left"/>
    </xf>
    <xf numFmtId="0" fontId="18" fillId="3" borderId="56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3" borderId="42" xfId="0" applyFont="1" applyFill="1" applyBorder="1" applyAlignment="1">
      <alignment horizontal="center"/>
    </xf>
    <xf numFmtId="0" fontId="18" fillId="3" borderId="28" xfId="0" applyFont="1" applyFill="1" applyBorder="1" applyAlignment="1">
      <alignment horizontal="center"/>
    </xf>
    <xf numFmtId="0" fontId="18" fillId="3" borderId="17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20" fontId="17" fillId="0" borderId="46" xfId="2" applyNumberFormat="1" applyFont="1" applyBorder="1" applyAlignment="1">
      <alignment horizontal="center" vertical="center"/>
    </xf>
    <xf numFmtId="20" fontId="17" fillId="0" borderId="36" xfId="2" applyNumberFormat="1" applyFont="1" applyBorder="1" applyAlignment="1">
      <alignment horizontal="center" vertical="center"/>
    </xf>
    <xf numFmtId="20" fontId="17" fillId="0" borderId="45" xfId="2" applyNumberFormat="1" applyFont="1" applyBorder="1" applyAlignment="1">
      <alignment horizontal="center" vertical="center"/>
    </xf>
    <xf numFmtId="20" fontId="17" fillId="0" borderId="35" xfId="2" applyNumberFormat="1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47" xfId="0" applyFont="1" applyBorder="1" applyAlignment="1">
      <alignment horizontal="left" wrapText="1"/>
    </xf>
    <xf numFmtId="0" fontId="17" fillId="0" borderId="53" xfId="0" applyFont="1" applyBorder="1" applyAlignment="1">
      <alignment horizontal="left" wrapText="1"/>
    </xf>
    <xf numFmtId="0" fontId="17" fillId="0" borderId="54" xfId="0" applyFont="1" applyBorder="1" applyAlignment="1">
      <alignment horizontal="left" wrapText="1"/>
    </xf>
    <xf numFmtId="0" fontId="18" fillId="0" borderId="5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7" fillId="4" borderId="26" xfId="0" applyFont="1" applyFill="1" applyBorder="1" applyAlignment="1">
      <alignment horizontal="left" vertical="center"/>
    </xf>
    <xf numFmtId="0" fontId="17" fillId="4" borderId="27" xfId="0" applyFont="1" applyFill="1" applyBorder="1" applyAlignment="1">
      <alignment horizontal="left" vertical="center"/>
    </xf>
    <xf numFmtId="0" fontId="17" fillId="4" borderId="16" xfId="0" applyFont="1" applyFill="1" applyBorder="1" applyAlignment="1">
      <alignment horizontal="left" vertical="center"/>
    </xf>
    <xf numFmtId="0" fontId="17" fillId="4" borderId="29" xfId="0" applyFont="1" applyFill="1" applyBorder="1" applyAlignment="1">
      <alignment horizontal="left" vertical="center"/>
    </xf>
    <xf numFmtId="20" fontId="17" fillId="0" borderId="45" xfId="0" applyNumberFormat="1" applyFont="1" applyBorder="1" applyAlignment="1">
      <alignment horizontal="center" vertical="center"/>
    </xf>
    <xf numFmtId="20" fontId="17" fillId="0" borderId="35" xfId="0" applyNumberFormat="1" applyFont="1" applyBorder="1" applyAlignment="1">
      <alignment horizontal="center" vertical="center"/>
    </xf>
    <xf numFmtId="0" fontId="17" fillId="0" borderId="39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49" xfId="2" applyFont="1" applyBorder="1" applyAlignment="1">
      <alignment horizontal="center" vertical="center"/>
    </xf>
    <xf numFmtId="20" fontId="17" fillId="0" borderId="48" xfId="2" applyNumberFormat="1" applyFont="1" applyBorder="1" applyAlignment="1">
      <alignment horizontal="center" vertical="center"/>
    </xf>
    <xf numFmtId="20" fontId="17" fillId="0" borderId="49" xfId="2" applyNumberFormat="1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top" wrapText="1"/>
    </xf>
    <xf numFmtId="0" fontId="2" fillId="0" borderId="43" xfId="2" applyBorder="1" applyAlignment="1">
      <alignment horizontal="left"/>
    </xf>
    <xf numFmtId="0" fontId="2" fillId="0" borderId="12" xfId="2" applyBorder="1" applyAlignment="1">
      <alignment horizontal="left"/>
    </xf>
    <xf numFmtId="0" fontId="2" fillId="0" borderId="34" xfId="2" applyBorder="1" applyAlignment="1">
      <alignment horizontal="left"/>
    </xf>
    <xf numFmtId="0" fontId="2" fillId="0" borderId="1" xfId="2" applyBorder="1" applyAlignment="1">
      <alignment horizontal="left" vertical="center"/>
    </xf>
    <xf numFmtId="165" fontId="2" fillId="0" borderId="1" xfId="2" applyNumberFormat="1" applyBorder="1" applyAlignment="1">
      <alignment horizontal="center"/>
    </xf>
    <xf numFmtId="165" fontId="2" fillId="0" borderId="0" xfId="2" applyNumberFormat="1" applyAlignment="1">
      <alignment horizontal="center"/>
    </xf>
    <xf numFmtId="0" fontId="2" fillId="0" borderId="36" xfId="2" applyBorder="1" applyAlignment="1">
      <alignment horizontal="left"/>
    </xf>
    <xf numFmtId="0" fontId="2" fillId="0" borderId="46" xfId="2" applyBorder="1" applyAlignment="1">
      <alignment horizontal="left"/>
    </xf>
    <xf numFmtId="0" fontId="2" fillId="0" borderId="1" xfId="2" applyBorder="1" applyAlignment="1">
      <alignment horizontal="left"/>
    </xf>
  </cellXfs>
  <cellStyles count="10">
    <cellStyle name="Hyperlink 2" xfId="3" xr:uid="{00000000-0005-0000-0000-000000000000}"/>
    <cellStyle name="Hyperlink 2 2" xfId="5" xr:uid="{00000000-0005-0000-0000-000001000000}"/>
    <cellStyle name="Link" xfId="1" builtinId="8"/>
    <cellStyle name="Normal" xfId="0" builtinId="0"/>
    <cellStyle name="Normal 2" xfId="2" xr:uid="{00000000-0005-0000-0000-000004000000}"/>
    <cellStyle name="Normal 3" xfId="4" xr:uid="{00000000-0005-0000-0000-000005000000}"/>
    <cellStyle name="Normal 4" xfId="6" xr:uid="{00000000-0005-0000-0000-000006000000}"/>
    <cellStyle name="Normal 5" xfId="7" xr:uid="{00000000-0005-0000-0000-000007000000}"/>
    <cellStyle name="overskrift" xfId="8" xr:uid="{00000000-0005-0000-0000-000008000000}"/>
    <cellStyle name="Tekst jg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12</xdr:col>
      <xdr:colOff>0</xdr:colOff>
      <xdr:row>3</xdr:row>
      <xdr:rowOff>104775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09550" y="9525"/>
          <a:ext cx="6619875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Specialiseringskursus Tank (lektioner 8+5)</a:t>
          </a:r>
        </a:p>
        <a:p>
          <a:pPr algn="ctr" rtl="0">
            <a:defRPr sz="1000"/>
          </a:pPr>
          <a:endParaRPr lang="da-DK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198120</xdr:colOff>
      <xdr:row>2</xdr:row>
      <xdr:rowOff>342900</xdr:rowOff>
    </xdr:from>
    <xdr:to>
      <xdr:col>12</xdr:col>
      <xdr:colOff>0</xdr:colOff>
      <xdr:row>7</xdr:row>
      <xdr:rowOff>95250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98120" y="678180"/>
          <a:ext cx="6949440" cy="8039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Vejledende faglig lektionsoversigt for specialiseringskursus: 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Rækkefølgen af de enkelte punkter kan frit tilrettelægges af instruktøren, ligesom vægtningen/tidsforbruget til de enkelte emner kan variere. Den samlede undervisningstid må dog ikke fraviges, og de praktiske øvelsers indhold og varighed skal minimum svare til det beskrevne.</a:t>
          </a:r>
        </a:p>
      </xdr:txBody>
    </xdr:sp>
    <xdr:clientData/>
  </xdr:twoCellAnchor>
  <xdr:twoCellAnchor>
    <xdr:from>
      <xdr:col>0</xdr:col>
      <xdr:colOff>198120</xdr:colOff>
      <xdr:row>7</xdr:row>
      <xdr:rowOff>95250</xdr:rowOff>
    </xdr:from>
    <xdr:to>
      <xdr:col>11</xdr:col>
      <xdr:colOff>661035</xdr:colOff>
      <xdr:row>11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98120" y="1101090"/>
          <a:ext cx="6825615" cy="58293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Indtast manglende oplysninger i de grønne celler - samt ret, hvor de fortrykte ikke stemmer.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Er der helligdage e.l. i perioden, tilpasses datoerne ved de enkelte dage. Ellers dateres fortløbende.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Skemaet forudsætter samme starttidspunkt hver dag. Alternativt tastes korrekt tidspunkt hver dag.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RS-KTP-BFO-BFP-ADR@br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U74"/>
  <sheetViews>
    <sheetView showZeros="0" tabSelected="1" view="pageLayout" zoomScaleNormal="100" workbookViewId="0">
      <selection activeCell="I13" sqref="I13"/>
    </sheetView>
  </sheetViews>
  <sheetFormatPr defaultColWidth="9.140625" defaultRowHeight="12.75" x14ac:dyDescent="0.2"/>
  <cols>
    <col min="1" max="1" width="3" bestFit="1" customWidth="1"/>
    <col min="2" max="3" width="6.140625" bestFit="1" customWidth="1"/>
    <col min="4" max="4" width="4.28515625" bestFit="1" customWidth="1"/>
    <col min="5" max="5" width="4.7109375" bestFit="1" customWidth="1"/>
    <col min="6" max="6" width="13.42578125" customWidth="1"/>
    <col min="7" max="7" width="11.42578125" customWidth="1"/>
    <col min="8" max="8" width="15.28515625" customWidth="1"/>
    <col min="9" max="9" width="11.42578125" customWidth="1"/>
    <col min="10" max="10" width="12.5703125" customWidth="1"/>
    <col min="11" max="11" width="6.140625" customWidth="1"/>
    <col min="12" max="12" width="9.7109375" customWidth="1"/>
    <col min="14" max="14" width="8.42578125" customWidth="1"/>
  </cols>
  <sheetData>
    <row r="3" spans="2:14" ht="30" customHeight="1" x14ac:dyDescent="0.2"/>
    <row r="5" spans="2:14" x14ac:dyDescent="0.2">
      <c r="N5" s="14"/>
    </row>
    <row r="9" spans="2:14" x14ac:dyDescent="0.2">
      <c r="G9" s="1">
        <f>I13</f>
        <v>0.33333333333333331</v>
      </c>
      <c r="H9" s="1">
        <v>6.9444000000000005E-4</v>
      </c>
    </row>
    <row r="10" spans="2:14" x14ac:dyDescent="0.2">
      <c r="F10" s="1">
        <f>I12</f>
        <v>0</v>
      </c>
      <c r="G10" s="1">
        <f>G56</f>
        <v>0</v>
      </c>
      <c r="H10" s="1" t="e">
        <f>#REF!</f>
        <v>#REF!</v>
      </c>
      <c r="I10" s="1" t="e">
        <f>#REF!</f>
        <v>#REF!</v>
      </c>
    </row>
    <row r="11" spans="2:14" ht="13.5" thickBot="1" x14ac:dyDescent="0.25"/>
    <row r="12" spans="2:14" ht="15" thickBot="1" x14ac:dyDescent="0.25">
      <c r="B12" s="149" t="s">
        <v>0</v>
      </c>
      <c r="C12" s="150"/>
      <c r="D12" s="150"/>
      <c r="E12" s="150"/>
      <c r="F12" s="150"/>
      <c r="G12" s="150"/>
      <c r="H12" s="151"/>
      <c r="I12" s="32"/>
      <c r="J12" s="33" t="s">
        <v>1</v>
      </c>
      <c r="K12" s="34"/>
      <c r="L12" s="35"/>
    </row>
    <row r="13" spans="2:14" ht="15" thickBot="1" x14ac:dyDescent="0.25">
      <c r="B13" s="152" t="s">
        <v>2</v>
      </c>
      <c r="C13" s="153"/>
      <c r="D13" s="153"/>
      <c r="E13" s="153"/>
      <c r="F13" s="153"/>
      <c r="G13" s="153"/>
      <c r="H13" s="154"/>
      <c r="I13" s="36">
        <v>0.33333333333333331</v>
      </c>
      <c r="J13" s="37" t="s">
        <v>3</v>
      </c>
      <c r="K13" s="38"/>
      <c r="L13" s="39"/>
    </row>
    <row r="14" spans="2:14" ht="15" thickBot="1" x14ac:dyDescent="0.25">
      <c r="B14" s="152" t="s">
        <v>4</v>
      </c>
      <c r="C14" s="153"/>
      <c r="D14" s="153"/>
      <c r="E14" s="153"/>
      <c r="F14" s="153"/>
      <c r="G14" s="153"/>
      <c r="H14" s="154"/>
      <c r="I14" s="40">
        <v>15</v>
      </c>
      <c r="J14" s="37" t="s">
        <v>5</v>
      </c>
      <c r="K14" s="38"/>
      <c r="L14" s="39"/>
    </row>
    <row r="15" spans="2:14" ht="15" thickBot="1" x14ac:dyDescent="0.25">
      <c r="B15" s="126" t="s">
        <v>6</v>
      </c>
      <c r="C15" s="127"/>
      <c r="D15" s="127"/>
      <c r="E15" s="127"/>
      <c r="F15" s="127"/>
      <c r="G15" s="127"/>
      <c r="H15" s="130"/>
      <c r="I15" s="40">
        <v>30</v>
      </c>
      <c r="J15" s="37" t="s">
        <v>5</v>
      </c>
      <c r="K15" s="38"/>
      <c r="L15" s="39"/>
    </row>
    <row r="16" spans="2:14" ht="15" thickBot="1" x14ac:dyDescent="0.25">
      <c r="B16" s="126" t="s">
        <v>7</v>
      </c>
      <c r="C16" s="127"/>
      <c r="D16" s="127"/>
      <c r="E16" s="127"/>
      <c r="F16" s="127"/>
      <c r="G16" s="128"/>
      <c r="H16" s="129"/>
      <c r="I16" s="41">
        <v>10</v>
      </c>
      <c r="J16" s="42" t="s">
        <v>5</v>
      </c>
      <c r="K16" s="43"/>
      <c r="L16" s="44"/>
    </row>
    <row r="17" spans="2:14" ht="15" thickBot="1" x14ac:dyDescent="0.25">
      <c r="B17" s="45" t="s">
        <v>8</v>
      </c>
      <c r="C17" s="46"/>
      <c r="D17" s="46"/>
      <c r="E17" s="46"/>
      <c r="F17" s="47"/>
      <c r="G17" s="136"/>
      <c r="H17" s="137"/>
      <c r="I17" s="137"/>
      <c r="J17" s="138"/>
      <c r="K17" s="173"/>
      <c r="L17" s="174"/>
    </row>
    <row r="18" spans="2:14" ht="15" thickBot="1" x14ac:dyDescent="0.25">
      <c r="B18" s="45" t="s">
        <v>9</v>
      </c>
      <c r="C18" s="46"/>
      <c r="D18" s="46"/>
      <c r="E18" s="46"/>
      <c r="F18" s="47"/>
      <c r="G18" s="136"/>
      <c r="H18" s="137"/>
      <c r="I18" s="137"/>
      <c r="J18" s="138"/>
      <c r="K18" s="175"/>
      <c r="L18" s="176"/>
    </row>
    <row r="19" spans="2:14" ht="15" thickBot="1" x14ac:dyDescent="0.25">
      <c r="B19" s="45" t="s">
        <v>10</v>
      </c>
      <c r="C19" s="46"/>
      <c r="D19" s="46"/>
      <c r="E19" s="46"/>
      <c r="F19" s="47"/>
      <c r="G19" s="136"/>
      <c r="H19" s="137"/>
      <c r="I19" s="137"/>
      <c r="J19" s="138"/>
      <c r="K19" s="175"/>
      <c r="L19" s="176"/>
    </row>
    <row r="20" spans="2:14" ht="15" thickBot="1" x14ac:dyDescent="0.25">
      <c r="B20" s="117" t="s">
        <v>11</v>
      </c>
      <c r="C20" s="48"/>
      <c r="D20" s="48"/>
      <c r="E20" s="48"/>
      <c r="F20" s="49"/>
      <c r="G20" s="136"/>
      <c r="H20" s="137"/>
      <c r="I20" s="137"/>
      <c r="J20" s="138"/>
      <c r="K20" s="175"/>
      <c r="L20" s="176"/>
    </row>
    <row r="21" spans="2:14" ht="15" thickBot="1" x14ac:dyDescent="0.25">
      <c r="B21" s="133" t="s">
        <v>12</v>
      </c>
      <c r="C21" s="134"/>
      <c r="D21" s="134"/>
      <c r="E21" s="134"/>
      <c r="F21" s="135"/>
      <c r="G21" s="136"/>
      <c r="H21" s="137"/>
      <c r="I21" s="137"/>
      <c r="J21" s="138"/>
      <c r="K21" s="175"/>
      <c r="L21" s="176"/>
    </row>
    <row r="22" spans="2:14" ht="15" thickBot="1" x14ac:dyDescent="0.25">
      <c r="B22" s="117" t="s">
        <v>13</v>
      </c>
      <c r="C22" s="48"/>
      <c r="D22" s="48"/>
      <c r="E22" s="48"/>
      <c r="F22" s="49"/>
      <c r="G22" s="136"/>
      <c r="H22" s="137"/>
      <c r="I22" s="137"/>
      <c r="J22" s="138"/>
      <c r="K22" s="175"/>
      <c r="L22" s="176"/>
    </row>
    <row r="23" spans="2:14" ht="15" thickBot="1" x14ac:dyDescent="0.25">
      <c r="B23" s="117" t="s">
        <v>14</v>
      </c>
      <c r="C23" s="48"/>
      <c r="D23" s="48"/>
      <c r="E23" s="48"/>
      <c r="F23" s="49"/>
      <c r="G23" s="136"/>
      <c r="H23" s="137"/>
      <c r="I23" s="137"/>
      <c r="J23" s="138"/>
      <c r="K23" s="175"/>
      <c r="L23" s="176"/>
    </row>
    <row r="24" spans="2:14" ht="15" thickBot="1" x14ac:dyDescent="0.25">
      <c r="B24" s="117" t="s">
        <v>15</v>
      </c>
      <c r="C24" s="48"/>
      <c r="D24" s="48"/>
      <c r="E24" s="48"/>
      <c r="F24" s="49"/>
      <c r="G24" s="136"/>
      <c r="H24" s="137"/>
      <c r="I24" s="137"/>
      <c r="J24" s="138"/>
      <c r="K24" s="175"/>
      <c r="L24" s="176"/>
    </row>
    <row r="25" spans="2:14" ht="15" thickBot="1" x14ac:dyDescent="0.25">
      <c r="B25" s="45" t="s">
        <v>16</v>
      </c>
      <c r="C25" s="46"/>
      <c r="D25" s="46"/>
      <c r="E25" s="46"/>
      <c r="F25" s="47"/>
      <c r="G25" s="136"/>
      <c r="H25" s="137"/>
      <c r="I25" s="137"/>
      <c r="J25" s="138"/>
      <c r="K25" s="177"/>
      <c r="L25" s="178"/>
    </row>
    <row r="26" spans="2:14" ht="15" thickBot="1" x14ac:dyDescent="0.25">
      <c r="B26" s="131" t="s">
        <v>17</v>
      </c>
      <c r="C26" s="132"/>
      <c r="D26" s="132"/>
      <c r="E26" s="132"/>
      <c r="F26" s="132"/>
      <c r="G26" s="136"/>
      <c r="H26" s="137"/>
      <c r="I26" s="137"/>
      <c r="J26" s="137"/>
      <c r="K26" s="137"/>
      <c r="L26" s="138"/>
    </row>
    <row r="27" spans="2:14" ht="15" thickBot="1" x14ac:dyDescent="0.25">
      <c r="B27" s="50" t="s">
        <v>18</v>
      </c>
      <c r="C27" s="51"/>
      <c r="D27" s="51"/>
      <c r="E27" s="51"/>
      <c r="F27" s="52"/>
      <c r="G27" s="53"/>
      <c r="H27" s="54"/>
      <c r="I27" s="54"/>
      <c r="J27" s="54"/>
      <c r="K27" s="55"/>
      <c r="L27" s="56"/>
    </row>
    <row r="28" spans="2:14" ht="35.450000000000003" customHeight="1" thickBot="1" x14ac:dyDescent="0.25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</row>
    <row r="29" spans="2:14" ht="15" thickBot="1" x14ac:dyDescent="0.25">
      <c r="B29" s="58" t="s">
        <v>19</v>
      </c>
      <c r="C29" s="59" t="s">
        <v>20</v>
      </c>
      <c r="D29" s="59" t="s">
        <v>21</v>
      </c>
      <c r="E29" s="59" t="s">
        <v>22</v>
      </c>
      <c r="F29" s="59" t="s">
        <v>23</v>
      </c>
      <c r="G29" s="60">
        <f>IF(I12&lt;&gt;" ",I12,0)</f>
        <v>0</v>
      </c>
      <c r="H29" s="61"/>
      <c r="I29" s="61"/>
      <c r="J29" s="61"/>
      <c r="K29" s="61"/>
      <c r="L29" s="62"/>
      <c r="N29" s="2"/>
    </row>
    <row r="30" spans="2:14" ht="14.25" x14ac:dyDescent="0.2">
      <c r="B30" s="63">
        <f>I13</f>
        <v>0.33333333333333331</v>
      </c>
      <c r="C30" s="64">
        <f>G9+(H9*I14)</f>
        <v>0.34374993333333331</v>
      </c>
      <c r="D30" s="65">
        <v>15</v>
      </c>
      <c r="E30" s="66"/>
      <c r="F30" s="170" t="s">
        <v>24</v>
      </c>
      <c r="G30" s="171"/>
      <c r="H30" s="171"/>
      <c r="I30" s="171"/>
      <c r="J30" s="171"/>
      <c r="K30" s="171"/>
      <c r="L30" s="172"/>
      <c r="N30" s="4"/>
    </row>
    <row r="31" spans="2:14" ht="14.25" x14ac:dyDescent="0.2">
      <c r="B31" s="181">
        <f>C30</f>
        <v>0.34374993333333331</v>
      </c>
      <c r="C31" s="179">
        <f>B31+(45*H9)</f>
        <v>0.37499973333333331</v>
      </c>
      <c r="D31" s="183">
        <v>45</v>
      </c>
      <c r="E31" s="148">
        <v>1</v>
      </c>
      <c r="F31" s="142" t="s">
        <v>25</v>
      </c>
      <c r="G31" s="143"/>
      <c r="H31" s="143"/>
      <c r="I31" s="143"/>
      <c r="J31" s="143"/>
      <c r="K31" s="143"/>
      <c r="L31" s="144"/>
      <c r="N31" s="4"/>
    </row>
    <row r="32" spans="2:14" ht="15" x14ac:dyDescent="0.2">
      <c r="B32" s="182"/>
      <c r="C32" s="180"/>
      <c r="D32" s="184"/>
      <c r="E32" s="148"/>
      <c r="F32" s="139"/>
      <c r="G32" s="140"/>
      <c r="H32" s="140"/>
      <c r="I32" s="140"/>
      <c r="J32" s="140"/>
      <c r="K32" s="140"/>
      <c r="L32" s="141"/>
      <c r="N32" s="5"/>
    </row>
    <row r="33" spans="2:14" ht="15" x14ac:dyDescent="0.2">
      <c r="B33" s="67">
        <f>C31</f>
        <v>0.37499973333333331</v>
      </c>
      <c r="C33" s="68">
        <f>B33+(D33*H9)</f>
        <v>0.38194413333333332</v>
      </c>
      <c r="D33" s="69">
        <f>$I$16</f>
        <v>10</v>
      </c>
      <c r="E33" s="118"/>
      <c r="F33" s="70" t="s">
        <v>26</v>
      </c>
      <c r="G33" s="70"/>
      <c r="H33" s="70"/>
      <c r="I33" s="70"/>
      <c r="J33" s="70"/>
      <c r="K33" s="70"/>
      <c r="L33" s="71"/>
      <c r="N33" s="5"/>
    </row>
    <row r="34" spans="2:14" ht="14.25" x14ac:dyDescent="0.2">
      <c r="B34" s="181">
        <f>C33</f>
        <v>0.38194413333333332</v>
      </c>
      <c r="C34" s="179">
        <f>B34+(45*H9)</f>
        <v>0.41319393333333332</v>
      </c>
      <c r="D34" s="183">
        <v>45</v>
      </c>
      <c r="E34" s="148">
        <v>2</v>
      </c>
      <c r="F34" s="161" t="s">
        <v>27</v>
      </c>
      <c r="G34" s="162"/>
      <c r="H34" s="162"/>
      <c r="I34" s="162"/>
      <c r="J34" s="162"/>
      <c r="K34" s="162"/>
      <c r="L34" s="163"/>
      <c r="N34" s="2"/>
    </row>
    <row r="35" spans="2:14" ht="14.25" x14ac:dyDescent="0.2">
      <c r="B35" s="182"/>
      <c r="C35" s="180"/>
      <c r="D35" s="184"/>
      <c r="E35" s="148"/>
      <c r="F35" s="139"/>
      <c r="G35" s="140"/>
      <c r="H35" s="140"/>
      <c r="I35" s="140"/>
      <c r="J35" s="140"/>
      <c r="K35" s="140"/>
      <c r="L35" s="141"/>
      <c r="N35" s="4"/>
    </row>
    <row r="36" spans="2:14" ht="14.25" x14ac:dyDescent="0.2">
      <c r="B36" s="72">
        <f>C34</f>
        <v>0.41319393333333332</v>
      </c>
      <c r="C36" s="73">
        <f>B36+(D36*H9)</f>
        <v>0.42013833333333334</v>
      </c>
      <c r="D36" s="69">
        <f>$I$16</f>
        <v>10</v>
      </c>
      <c r="E36" s="74"/>
      <c r="F36" s="167" t="s">
        <v>26</v>
      </c>
      <c r="G36" s="168"/>
      <c r="H36" s="168"/>
      <c r="I36" s="168"/>
      <c r="J36" s="168"/>
      <c r="K36" s="168"/>
      <c r="L36" s="169"/>
      <c r="N36" s="4"/>
    </row>
    <row r="37" spans="2:14" ht="14.25" x14ac:dyDescent="0.2">
      <c r="B37" s="181">
        <f>C36</f>
        <v>0.42013833333333334</v>
      </c>
      <c r="C37" s="179">
        <f>B37+(45*H9)</f>
        <v>0.45138813333333333</v>
      </c>
      <c r="D37" s="183">
        <v>45</v>
      </c>
      <c r="E37" s="148">
        <v>3</v>
      </c>
      <c r="F37" s="142" t="s">
        <v>28</v>
      </c>
      <c r="G37" s="143"/>
      <c r="H37" s="143"/>
      <c r="I37" s="143"/>
      <c r="J37" s="143"/>
      <c r="K37" s="143"/>
      <c r="L37" s="144"/>
      <c r="N37" s="4"/>
    </row>
    <row r="38" spans="2:14" ht="14.25" x14ac:dyDescent="0.2">
      <c r="B38" s="182"/>
      <c r="C38" s="180"/>
      <c r="D38" s="184"/>
      <c r="E38" s="148"/>
      <c r="F38" s="139"/>
      <c r="G38" s="140"/>
      <c r="H38" s="140"/>
      <c r="I38" s="140"/>
      <c r="J38" s="140"/>
      <c r="K38" s="140"/>
      <c r="L38" s="141"/>
      <c r="N38" s="2"/>
    </row>
    <row r="39" spans="2:14" ht="14.25" x14ac:dyDescent="0.2">
      <c r="B39" s="67">
        <f>C37</f>
        <v>0.45138813333333333</v>
      </c>
      <c r="C39" s="68">
        <f>B39+(D39*H9)</f>
        <v>0.45833253333333335</v>
      </c>
      <c r="D39" s="69">
        <f>$I$16</f>
        <v>10</v>
      </c>
      <c r="E39" s="118"/>
      <c r="F39" s="70" t="s">
        <v>26</v>
      </c>
      <c r="G39" s="70"/>
      <c r="H39" s="70"/>
      <c r="I39" s="70"/>
      <c r="J39" s="70"/>
      <c r="K39" s="70"/>
      <c r="L39" s="71"/>
      <c r="N39" s="2"/>
    </row>
    <row r="40" spans="2:14" ht="14.25" x14ac:dyDescent="0.2">
      <c r="B40" s="181">
        <f>C39</f>
        <v>0.45833253333333335</v>
      </c>
      <c r="C40" s="179">
        <f>B40+(45*H9)</f>
        <v>0.48958233333333334</v>
      </c>
      <c r="D40" s="183">
        <v>45</v>
      </c>
      <c r="E40" s="148">
        <v>4</v>
      </c>
      <c r="F40" s="161" t="s">
        <v>29</v>
      </c>
      <c r="G40" s="162"/>
      <c r="H40" s="162"/>
      <c r="I40" s="162"/>
      <c r="J40" s="162"/>
      <c r="K40" s="162"/>
      <c r="L40" s="163"/>
      <c r="N40" s="4"/>
    </row>
    <row r="41" spans="2:14" ht="14.25" x14ac:dyDescent="0.2">
      <c r="B41" s="182"/>
      <c r="C41" s="180"/>
      <c r="D41" s="184"/>
      <c r="E41" s="148"/>
      <c r="F41" s="139" t="s">
        <v>30</v>
      </c>
      <c r="G41" s="140"/>
      <c r="H41" s="140"/>
      <c r="I41" s="140"/>
      <c r="J41" s="140"/>
      <c r="K41" s="140"/>
      <c r="L41" s="141"/>
      <c r="N41" s="4"/>
    </row>
    <row r="42" spans="2:14" ht="14.25" x14ac:dyDescent="0.2">
      <c r="B42" s="72">
        <f>C40</f>
        <v>0.48958233333333334</v>
      </c>
      <c r="C42" s="73">
        <f>B42+(I$15*H$9)</f>
        <v>0.51041553333333334</v>
      </c>
      <c r="D42" s="69">
        <f>$I$15</f>
        <v>30</v>
      </c>
      <c r="E42" s="74"/>
      <c r="F42" s="164" t="s">
        <v>31</v>
      </c>
      <c r="G42" s="165"/>
      <c r="H42" s="165"/>
      <c r="I42" s="165"/>
      <c r="J42" s="165"/>
      <c r="K42" s="165"/>
      <c r="L42" s="166"/>
      <c r="N42" s="2"/>
    </row>
    <row r="43" spans="2:14" ht="14.25" x14ac:dyDescent="0.2">
      <c r="B43" s="181">
        <f>C42</f>
        <v>0.51041553333333334</v>
      </c>
      <c r="C43" s="179">
        <f>B43+(45*H9)</f>
        <v>0.54166533333333333</v>
      </c>
      <c r="D43" s="183">
        <v>45</v>
      </c>
      <c r="E43" s="148">
        <v>5</v>
      </c>
      <c r="F43" s="142" t="s">
        <v>32</v>
      </c>
      <c r="G43" s="143"/>
      <c r="H43" s="143"/>
      <c r="I43" s="143"/>
      <c r="J43" s="143"/>
      <c r="K43" s="143"/>
      <c r="L43" s="144"/>
      <c r="N43" s="6"/>
    </row>
    <row r="44" spans="2:14" ht="14.25" x14ac:dyDescent="0.2">
      <c r="B44" s="182"/>
      <c r="C44" s="180"/>
      <c r="D44" s="184"/>
      <c r="E44" s="148"/>
      <c r="F44" s="139"/>
      <c r="G44" s="140"/>
      <c r="H44" s="140"/>
      <c r="I44" s="140"/>
      <c r="J44" s="140"/>
      <c r="K44" s="140"/>
      <c r="L44" s="141"/>
      <c r="N44" s="2"/>
    </row>
    <row r="45" spans="2:14" ht="14.25" x14ac:dyDescent="0.2">
      <c r="B45" s="67">
        <f>C43</f>
        <v>0.54166533333333333</v>
      </c>
      <c r="C45" s="68">
        <f>B45+(D45*H9)</f>
        <v>0.54860973333333329</v>
      </c>
      <c r="D45" s="69">
        <f>$I$16</f>
        <v>10</v>
      </c>
      <c r="E45" s="118"/>
      <c r="F45" s="70" t="s">
        <v>26</v>
      </c>
      <c r="G45" s="70"/>
      <c r="H45" s="70"/>
      <c r="I45" s="70"/>
      <c r="J45" s="70"/>
      <c r="K45" s="70"/>
      <c r="L45" s="71"/>
      <c r="N45" s="2"/>
    </row>
    <row r="46" spans="2:14" ht="12.75" customHeight="1" x14ac:dyDescent="0.2">
      <c r="B46" s="181">
        <f>C45</f>
        <v>0.54860973333333329</v>
      </c>
      <c r="C46" s="179">
        <f>B46+(45*H9)</f>
        <v>0.57985953333333329</v>
      </c>
      <c r="D46" s="183">
        <v>45</v>
      </c>
      <c r="E46" s="148">
        <v>6</v>
      </c>
      <c r="F46" s="142" t="s">
        <v>33</v>
      </c>
      <c r="G46" s="143"/>
      <c r="H46" s="143"/>
      <c r="I46" s="143"/>
      <c r="J46" s="143"/>
      <c r="K46" s="143"/>
      <c r="L46" s="144"/>
      <c r="N46" s="4"/>
    </row>
    <row r="47" spans="2:14" ht="14.25" x14ac:dyDescent="0.2">
      <c r="B47" s="182"/>
      <c r="C47" s="180"/>
      <c r="D47" s="184"/>
      <c r="E47" s="148"/>
      <c r="F47" s="139"/>
      <c r="G47" s="140"/>
      <c r="H47" s="140"/>
      <c r="I47" s="140"/>
      <c r="J47" s="140"/>
      <c r="K47" s="140"/>
      <c r="L47" s="141"/>
    </row>
    <row r="48" spans="2:14" ht="14.25" x14ac:dyDescent="0.2">
      <c r="B48" s="72">
        <f>C46</f>
        <v>0.57985953333333329</v>
      </c>
      <c r="C48" s="73">
        <f>B48+(D48*H9)</f>
        <v>0.58680393333333325</v>
      </c>
      <c r="D48" s="69">
        <f>$I$16</f>
        <v>10</v>
      </c>
      <c r="E48" s="74"/>
      <c r="F48" s="145" t="s">
        <v>26</v>
      </c>
      <c r="G48" s="146"/>
      <c r="H48" s="146"/>
      <c r="I48" s="146"/>
      <c r="J48" s="146"/>
      <c r="K48" s="146"/>
      <c r="L48" s="147"/>
    </row>
    <row r="49" spans="2:21" ht="12.75" customHeight="1" x14ac:dyDescent="0.2">
      <c r="B49" s="181">
        <f>C48</f>
        <v>0.58680393333333325</v>
      </c>
      <c r="C49" s="179">
        <f>B49+(45*H9)</f>
        <v>0.61805373333333324</v>
      </c>
      <c r="D49" s="183">
        <v>45</v>
      </c>
      <c r="E49" s="148">
        <v>7</v>
      </c>
      <c r="F49" s="75" t="s">
        <v>34</v>
      </c>
      <c r="G49" s="76"/>
      <c r="H49" s="77"/>
      <c r="I49" s="77"/>
      <c r="J49" s="77"/>
      <c r="K49" s="77"/>
      <c r="L49" s="78"/>
      <c r="O49" s="10"/>
      <c r="P49" s="9"/>
      <c r="Q49" s="9"/>
      <c r="R49" s="9"/>
      <c r="S49" s="9"/>
      <c r="T49" s="9"/>
      <c r="U49" s="9"/>
    </row>
    <row r="50" spans="2:21" ht="12.75" customHeight="1" x14ac:dyDescent="0.2">
      <c r="B50" s="182"/>
      <c r="C50" s="180"/>
      <c r="D50" s="184"/>
      <c r="E50" s="148"/>
      <c r="F50" s="79"/>
      <c r="G50" s="80"/>
      <c r="H50" s="80"/>
      <c r="I50" s="80"/>
      <c r="J50" s="80"/>
      <c r="K50" s="80"/>
      <c r="L50" s="81"/>
      <c r="O50" s="9"/>
      <c r="P50" s="9"/>
      <c r="Q50" s="9"/>
      <c r="R50" s="9"/>
      <c r="S50" s="9"/>
      <c r="T50" s="9"/>
      <c r="U50" s="9"/>
    </row>
    <row r="51" spans="2:21" ht="14.25" x14ac:dyDescent="0.2">
      <c r="B51" s="67">
        <f>C49</f>
        <v>0.61805373333333324</v>
      </c>
      <c r="C51" s="68">
        <f>B51+(D51*H9)</f>
        <v>0.62499813333333321</v>
      </c>
      <c r="D51" s="69">
        <f>$I$16</f>
        <v>10</v>
      </c>
      <c r="E51" s="119"/>
      <c r="F51" s="82" t="s">
        <v>26</v>
      </c>
      <c r="G51" s="70"/>
      <c r="H51" s="70"/>
      <c r="I51" s="70"/>
      <c r="J51" s="70"/>
      <c r="K51" s="70"/>
      <c r="L51" s="71"/>
      <c r="O51" s="11"/>
      <c r="P51" s="11"/>
      <c r="Q51" s="11"/>
      <c r="R51" s="11"/>
      <c r="S51" s="11"/>
      <c r="T51" s="11"/>
      <c r="U51" s="11"/>
    </row>
    <row r="52" spans="2:21" ht="12.75" customHeight="1" x14ac:dyDescent="0.2">
      <c r="B52" s="181">
        <f>C51</f>
        <v>0.62499813333333321</v>
      </c>
      <c r="C52" s="179">
        <f>B52+(45*H9)</f>
        <v>0.6562479333333332</v>
      </c>
      <c r="D52" s="183">
        <v>45</v>
      </c>
      <c r="E52" s="202">
        <v>8</v>
      </c>
      <c r="F52" s="83" t="s">
        <v>35</v>
      </c>
      <c r="G52" s="84"/>
      <c r="H52" s="84"/>
      <c r="I52" s="84"/>
      <c r="J52" s="84"/>
      <c r="K52" s="84"/>
      <c r="L52" s="85"/>
      <c r="O52" s="7"/>
      <c r="P52" s="7"/>
      <c r="Q52" s="7"/>
      <c r="R52" s="7"/>
      <c r="S52" s="7"/>
      <c r="T52" s="7"/>
      <c r="U52" s="7"/>
    </row>
    <row r="53" spans="2:21" ht="15" thickBot="1" x14ac:dyDescent="0.25">
      <c r="B53" s="200"/>
      <c r="C53" s="201"/>
      <c r="D53" s="199"/>
      <c r="E53" s="203"/>
      <c r="F53" s="86"/>
      <c r="G53" s="87"/>
      <c r="H53" s="87"/>
      <c r="I53" s="87"/>
      <c r="J53" s="87"/>
      <c r="K53" s="87"/>
      <c r="L53" s="88"/>
      <c r="O53" s="7"/>
      <c r="P53" s="7"/>
      <c r="Q53" s="7"/>
      <c r="R53" s="7"/>
      <c r="S53" s="7"/>
      <c r="T53" s="7"/>
      <c r="U53" s="7"/>
    </row>
    <row r="54" spans="2:21" ht="14.25" x14ac:dyDescent="0.2">
      <c r="B54" s="114"/>
      <c r="C54" s="114"/>
      <c r="D54" s="115"/>
      <c r="E54" s="116"/>
      <c r="F54" s="57"/>
      <c r="G54" s="84"/>
      <c r="H54" s="84"/>
      <c r="I54" s="84"/>
      <c r="J54" s="84"/>
      <c r="K54" s="84"/>
      <c r="L54" s="84"/>
      <c r="O54" s="7"/>
      <c r="P54" s="7"/>
      <c r="Q54" s="7"/>
      <c r="R54" s="7"/>
      <c r="S54" s="7"/>
      <c r="T54" s="7"/>
      <c r="U54" s="7"/>
    </row>
    <row r="55" spans="2:21" ht="15" thickBot="1" x14ac:dyDescent="0.25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N55" s="7"/>
    </row>
    <row r="56" spans="2:21" ht="15" thickBot="1" x14ac:dyDescent="0.25">
      <c r="B56" s="58" t="s">
        <v>19</v>
      </c>
      <c r="C56" s="59" t="s">
        <v>20</v>
      </c>
      <c r="D56" s="59" t="s">
        <v>21</v>
      </c>
      <c r="E56" s="59" t="s">
        <v>22</v>
      </c>
      <c r="F56" s="89" t="s">
        <v>36</v>
      </c>
      <c r="G56" s="90">
        <f>IF(F10&lt;&gt;0,F10+1,0)</f>
        <v>0</v>
      </c>
      <c r="H56" s="61"/>
      <c r="I56" s="61"/>
      <c r="J56" s="61"/>
      <c r="K56" s="61"/>
      <c r="L56" s="62"/>
      <c r="N56" s="7"/>
    </row>
    <row r="57" spans="2:21" ht="14.25" x14ac:dyDescent="0.2">
      <c r="B57" s="155">
        <f>I$13</f>
        <v>0.33333333333333331</v>
      </c>
      <c r="C57" s="157">
        <f>B57+(45*H$9)</f>
        <v>0.36458313333333331</v>
      </c>
      <c r="D57" s="159">
        <v>45</v>
      </c>
      <c r="E57" s="148">
        <v>9</v>
      </c>
      <c r="F57" s="91" t="s">
        <v>37</v>
      </c>
      <c r="G57" s="92"/>
      <c r="H57" s="92" t="s">
        <v>38</v>
      </c>
      <c r="I57" s="92"/>
      <c r="J57" s="92"/>
      <c r="K57" s="92"/>
      <c r="L57" s="93"/>
      <c r="N57" s="7"/>
    </row>
    <row r="58" spans="2:21" ht="14.25" x14ac:dyDescent="0.2">
      <c r="B58" s="156"/>
      <c r="C58" s="158"/>
      <c r="D58" s="160"/>
      <c r="E58" s="148"/>
      <c r="F58" s="94" t="s">
        <v>39</v>
      </c>
      <c r="G58" s="95"/>
      <c r="H58" s="95"/>
      <c r="I58" s="95"/>
      <c r="J58" s="95"/>
      <c r="K58" s="95"/>
      <c r="L58" s="96"/>
      <c r="N58" s="8"/>
    </row>
    <row r="59" spans="2:21" ht="14.25" x14ac:dyDescent="0.2">
      <c r="B59" s="97">
        <f>C57</f>
        <v>0.36458313333333331</v>
      </c>
      <c r="C59" s="98">
        <f>B59+(D59*H9)</f>
        <v>0.37152753333333333</v>
      </c>
      <c r="D59" s="69">
        <f>$I$16</f>
        <v>10</v>
      </c>
      <c r="E59" s="118"/>
      <c r="F59" s="82" t="s">
        <v>26</v>
      </c>
      <c r="G59" s="70"/>
      <c r="H59" s="70"/>
      <c r="I59" s="70"/>
      <c r="J59" s="70"/>
      <c r="K59" s="70"/>
      <c r="L59" s="71"/>
      <c r="N59" s="8"/>
    </row>
    <row r="60" spans="2:21" ht="14.25" x14ac:dyDescent="0.2">
      <c r="B60" s="194">
        <f>C59</f>
        <v>0.37152753333333333</v>
      </c>
      <c r="C60" s="157">
        <f>B60+(45*$H$9)</f>
        <v>0.40277733333333332</v>
      </c>
      <c r="D60" s="159">
        <v>45</v>
      </c>
      <c r="E60" s="148">
        <v>10</v>
      </c>
      <c r="F60" s="142" t="s">
        <v>40</v>
      </c>
      <c r="G60" s="143"/>
      <c r="H60" s="143"/>
      <c r="I60" s="143"/>
      <c r="J60" s="143"/>
      <c r="K60" s="143"/>
      <c r="L60" s="144"/>
      <c r="N60" s="7"/>
    </row>
    <row r="61" spans="2:21" ht="15" thickBot="1" x14ac:dyDescent="0.25">
      <c r="B61" s="195"/>
      <c r="C61" s="158"/>
      <c r="D61" s="160"/>
      <c r="E61" s="148"/>
      <c r="F61" s="196"/>
      <c r="G61" s="197"/>
      <c r="H61" s="197"/>
      <c r="I61" s="197"/>
      <c r="J61" s="197"/>
      <c r="K61" s="197"/>
      <c r="L61" s="198"/>
      <c r="N61" s="7"/>
    </row>
    <row r="62" spans="2:21" ht="14.25" x14ac:dyDescent="0.2">
      <c r="B62" s="99">
        <f>C60</f>
        <v>0.40277733333333332</v>
      </c>
      <c r="C62" s="100">
        <f>B62+(D62*H9)</f>
        <v>0.40972173333333334</v>
      </c>
      <c r="D62" s="69">
        <f>$I$16</f>
        <v>10</v>
      </c>
      <c r="E62" s="74"/>
      <c r="F62" s="145" t="s">
        <v>26</v>
      </c>
      <c r="G62" s="146"/>
      <c r="H62" s="146"/>
      <c r="I62" s="146"/>
      <c r="J62" s="146"/>
      <c r="K62" s="146"/>
      <c r="L62" s="147"/>
      <c r="N62" s="7"/>
    </row>
    <row r="63" spans="2:21" ht="14.25" x14ac:dyDescent="0.2">
      <c r="B63" s="194">
        <f>C62</f>
        <v>0.40972173333333334</v>
      </c>
      <c r="C63" s="157">
        <f>B63+(45*H$9)</f>
        <v>0.44097153333333333</v>
      </c>
      <c r="D63" s="159">
        <v>45</v>
      </c>
      <c r="E63" s="148">
        <v>11</v>
      </c>
      <c r="F63" s="101" t="s">
        <v>41</v>
      </c>
      <c r="G63" s="102"/>
      <c r="H63" s="102"/>
      <c r="I63" s="102"/>
      <c r="J63" s="102"/>
      <c r="K63" s="102"/>
      <c r="L63" s="103"/>
      <c r="N63" s="7"/>
    </row>
    <row r="64" spans="2:21" ht="14.25" x14ac:dyDescent="0.2">
      <c r="B64" s="195"/>
      <c r="C64" s="158"/>
      <c r="D64" s="160"/>
      <c r="E64" s="148"/>
      <c r="F64" s="104" t="s">
        <v>42</v>
      </c>
      <c r="G64" s="80"/>
      <c r="H64" s="80"/>
      <c r="I64" s="80"/>
      <c r="J64" s="80"/>
      <c r="K64" s="80"/>
      <c r="L64" s="81"/>
      <c r="N64" s="8"/>
    </row>
    <row r="65" spans="2:14" ht="14.25" x14ac:dyDescent="0.2">
      <c r="B65" s="105">
        <f>C63</f>
        <v>0.44097153333333333</v>
      </c>
      <c r="C65" s="98">
        <f>B65+(D65*H9)</f>
        <v>0.44791593333333335</v>
      </c>
      <c r="D65" s="69">
        <f>$I$16</f>
        <v>10</v>
      </c>
      <c r="E65" s="118"/>
      <c r="F65" s="70" t="s">
        <v>26</v>
      </c>
      <c r="G65" s="70"/>
      <c r="H65" s="70"/>
      <c r="I65" s="70"/>
      <c r="J65" s="70"/>
      <c r="K65" s="70"/>
      <c r="L65" s="71"/>
      <c r="N65" s="8"/>
    </row>
    <row r="66" spans="2:14" ht="14.25" x14ac:dyDescent="0.2">
      <c r="B66" s="194">
        <f>C65</f>
        <v>0.44791593333333335</v>
      </c>
      <c r="C66" s="157">
        <f>B66+(45*H$9)</f>
        <v>0.47916573333333334</v>
      </c>
      <c r="D66" s="159">
        <v>45</v>
      </c>
      <c r="E66" s="148">
        <v>12</v>
      </c>
      <c r="F66" s="106" t="s">
        <v>43</v>
      </c>
      <c r="G66" s="84"/>
      <c r="H66" s="84"/>
      <c r="I66" s="84"/>
      <c r="J66" s="84"/>
      <c r="K66" s="84"/>
      <c r="L66" s="85"/>
      <c r="N66" s="8"/>
    </row>
    <row r="67" spans="2:14" ht="14.25" x14ac:dyDescent="0.2">
      <c r="B67" s="195"/>
      <c r="C67" s="158"/>
      <c r="D67" s="160"/>
      <c r="E67" s="148"/>
      <c r="F67" s="104" t="s">
        <v>44</v>
      </c>
      <c r="G67" s="80"/>
      <c r="H67" s="80"/>
      <c r="I67" s="80"/>
      <c r="J67" s="80"/>
      <c r="K67" s="80"/>
      <c r="L67" s="81"/>
    </row>
    <row r="68" spans="2:14" ht="14.25" x14ac:dyDescent="0.2">
      <c r="B68" s="99">
        <f>C66</f>
        <v>0.47916573333333334</v>
      </c>
      <c r="C68" s="100">
        <f>B68+(I$15*H$9)</f>
        <v>0.49999893333333334</v>
      </c>
      <c r="D68" s="69">
        <f>$I$15</f>
        <v>30</v>
      </c>
      <c r="E68" s="74"/>
      <c r="F68" s="164" t="s">
        <v>31</v>
      </c>
      <c r="G68" s="165"/>
      <c r="H68" s="165"/>
      <c r="I68" s="165"/>
      <c r="J68" s="165"/>
      <c r="K68" s="165"/>
      <c r="L68" s="166"/>
    </row>
    <row r="69" spans="2:14" ht="14.25" x14ac:dyDescent="0.2">
      <c r="B69" s="194">
        <f>C68</f>
        <v>0.49999893333333334</v>
      </c>
      <c r="C69" s="157">
        <f>B69+(45*H$9)</f>
        <v>0.53124873333333333</v>
      </c>
      <c r="D69" s="159">
        <v>45</v>
      </c>
      <c r="E69" s="148">
        <v>13</v>
      </c>
      <c r="F69" s="101" t="s">
        <v>45</v>
      </c>
      <c r="G69" s="102"/>
      <c r="H69" s="102"/>
      <c r="I69" s="102"/>
      <c r="J69" s="102"/>
      <c r="K69" s="102"/>
      <c r="L69" s="103"/>
    </row>
    <row r="70" spans="2:14" ht="14.25" x14ac:dyDescent="0.2">
      <c r="B70" s="195"/>
      <c r="C70" s="158"/>
      <c r="D70" s="160"/>
      <c r="E70" s="148"/>
      <c r="F70" s="104"/>
      <c r="G70" s="80"/>
      <c r="H70" s="80"/>
      <c r="I70" s="80"/>
      <c r="J70" s="80"/>
      <c r="K70" s="80"/>
      <c r="L70" s="81"/>
    </row>
    <row r="71" spans="2:14" ht="15" thickBot="1" x14ac:dyDescent="0.25">
      <c r="B71" s="105">
        <f>C69</f>
        <v>0.53124873333333333</v>
      </c>
      <c r="C71" s="98">
        <f>B71+(D71*H9)</f>
        <v>0.5381931333333333</v>
      </c>
      <c r="D71" s="69">
        <v>10</v>
      </c>
      <c r="E71" s="118"/>
      <c r="F71" s="107" t="s">
        <v>46</v>
      </c>
      <c r="G71" s="108"/>
      <c r="H71" s="108"/>
      <c r="I71" s="108"/>
      <c r="J71" s="108"/>
      <c r="K71" s="108"/>
      <c r="L71" s="109"/>
      <c r="N71" s="2"/>
    </row>
    <row r="72" spans="2:14" x14ac:dyDescent="0.2">
      <c r="B72" s="194">
        <f>C71</f>
        <v>0.5381931333333333</v>
      </c>
      <c r="C72" s="157">
        <f>B72+(D72*$H$9)</f>
        <v>0.56249853333333333</v>
      </c>
      <c r="D72" s="159">
        <v>35</v>
      </c>
      <c r="E72" s="148"/>
      <c r="F72" s="188" t="s">
        <v>47</v>
      </c>
      <c r="G72" s="190" t="s">
        <v>48</v>
      </c>
      <c r="H72" s="190"/>
      <c r="I72" s="190"/>
      <c r="J72" s="190"/>
      <c r="K72" s="190"/>
      <c r="L72" s="191"/>
    </row>
    <row r="73" spans="2:14" ht="13.5" thickBot="1" x14ac:dyDescent="0.25">
      <c r="B73" s="195"/>
      <c r="C73" s="158"/>
      <c r="D73" s="160"/>
      <c r="E73" s="148"/>
      <c r="F73" s="189"/>
      <c r="G73" s="192"/>
      <c r="H73" s="192"/>
      <c r="I73" s="192"/>
      <c r="J73" s="192"/>
      <c r="K73" s="192"/>
      <c r="L73" s="193"/>
      <c r="N73" s="2"/>
    </row>
    <row r="74" spans="2:14" ht="15" thickBot="1" x14ac:dyDescent="0.25">
      <c r="B74" s="110">
        <f>C72</f>
        <v>0.56249853333333333</v>
      </c>
      <c r="C74" s="111" t="s">
        <v>49</v>
      </c>
      <c r="D74" s="112"/>
      <c r="E74" s="113"/>
      <c r="F74" s="185" t="s">
        <v>50</v>
      </c>
      <c r="G74" s="186"/>
      <c r="H74" s="186"/>
      <c r="I74" s="186"/>
      <c r="J74" s="186"/>
      <c r="K74" s="186"/>
      <c r="L74" s="187"/>
      <c r="N74" s="2"/>
    </row>
  </sheetData>
  <sheetProtection algorithmName="SHA-512" hashValue="rTgnFe32YEjKYepS7pFRzgHU0xBXeje7Cip5L598ynV5Kbbbq2ACph92cNokmYZtU+pLrqw0VbmCItLi1Vk2nw==" saltValue="dPcSq96tZc7oto7JYDtPyw==" spinCount="100000" sheet="1" objects="1" scenarios="1"/>
  <mergeCells count="97">
    <mergeCell ref="D46:D47"/>
    <mergeCell ref="B49:B50"/>
    <mergeCell ref="C49:C50"/>
    <mergeCell ref="F60:L60"/>
    <mergeCell ref="F61:L61"/>
    <mergeCell ref="D52:D53"/>
    <mergeCell ref="B46:B47"/>
    <mergeCell ref="D49:D50"/>
    <mergeCell ref="C46:C47"/>
    <mergeCell ref="B60:B61"/>
    <mergeCell ref="C60:C61"/>
    <mergeCell ref="D60:D61"/>
    <mergeCell ref="E60:E61"/>
    <mergeCell ref="B52:B53"/>
    <mergeCell ref="C52:C53"/>
    <mergeCell ref="E52:E53"/>
    <mergeCell ref="B43:B44"/>
    <mergeCell ref="D43:D44"/>
    <mergeCell ref="C43:C44"/>
    <mergeCell ref="D31:D32"/>
    <mergeCell ref="D34:D35"/>
    <mergeCell ref="B31:B32"/>
    <mergeCell ref="C31:C32"/>
    <mergeCell ref="B34:B35"/>
    <mergeCell ref="C34:C35"/>
    <mergeCell ref="B72:B73"/>
    <mergeCell ref="C72:C73"/>
    <mergeCell ref="D72:D73"/>
    <mergeCell ref="E72:E73"/>
    <mergeCell ref="B63:B64"/>
    <mergeCell ref="B69:B70"/>
    <mergeCell ref="C69:C70"/>
    <mergeCell ref="D69:D70"/>
    <mergeCell ref="E69:E70"/>
    <mergeCell ref="C63:C64"/>
    <mergeCell ref="D63:D64"/>
    <mergeCell ref="E63:E64"/>
    <mergeCell ref="B66:B67"/>
    <mergeCell ref="C66:C67"/>
    <mergeCell ref="D66:D67"/>
    <mergeCell ref="E66:E67"/>
    <mergeCell ref="F62:L62"/>
    <mergeCell ref="F68:L68"/>
    <mergeCell ref="F74:L74"/>
    <mergeCell ref="F72:F73"/>
    <mergeCell ref="G72:L73"/>
    <mergeCell ref="E37:E38"/>
    <mergeCell ref="E40:E41"/>
    <mergeCell ref="C40:C41"/>
    <mergeCell ref="C37:C38"/>
    <mergeCell ref="B40:B41"/>
    <mergeCell ref="D37:D38"/>
    <mergeCell ref="D40:D41"/>
    <mergeCell ref="B37:B38"/>
    <mergeCell ref="E31:E32"/>
    <mergeCell ref="E34:E35"/>
    <mergeCell ref="F35:L35"/>
    <mergeCell ref="G23:J23"/>
    <mergeCell ref="G24:J24"/>
    <mergeCell ref="G25:J25"/>
    <mergeCell ref="F30:L30"/>
    <mergeCell ref="F31:L31"/>
    <mergeCell ref="F32:L32"/>
    <mergeCell ref="F34:L34"/>
    <mergeCell ref="K17:L25"/>
    <mergeCell ref="G20:J20"/>
    <mergeCell ref="G18:J18"/>
    <mergeCell ref="G26:L26"/>
    <mergeCell ref="G21:J21"/>
    <mergeCell ref="E43:E44"/>
    <mergeCell ref="B12:H12"/>
    <mergeCell ref="B13:H13"/>
    <mergeCell ref="B57:B58"/>
    <mergeCell ref="C57:C58"/>
    <mergeCell ref="D57:D58"/>
    <mergeCell ref="E57:E58"/>
    <mergeCell ref="E46:E47"/>
    <mergeCell ref="E49:E50"/>
    <mergeCell ref="F40:L40"/>
    <mergeCell ref="F41:L41"/>
    <mergeCell ref="F42:L42"/>
    <mergeCell ref="F43:L43"/>
    <mergeCell ref="F36:L36"/>
    <mergeCell ref="G22:J22"/>
    <mergeCell ref="B14:H14"/>
    <mergeCell ref="F44:L44"/>
    <mergeCell ref="F46:L46"/>
    <mergeCell ref="F47:L47"/>
    <mergeCell ref="F48:L48"/>
    <mergeCell ref="F37:L37"/>
    <mergeCell ref="F38:L38"/>
    <mergeCell ref="B16:H16"/>
    <mergeCell ref="B15:H15"/>
    <mergeCell ref="B26:F26"/>
    <mergeCell ref="B21:F21"/>
    <mergeCell ref="G17:J17"/>
    <mergeCell ref="G19:J19"/>
  </mergeCells>
  <phoneticPr fontId="0" type="noConversion"/>
  <pageMargins left="0.42593750000000002" right="0.59055118110236227" top="0.6692913385826772" bottom="0.55118110236220474" header="0.31496062992125984" footer="0"/>
  <pageSetup paperSize="9" scale="83" fitToHeight="0" orientation="portrait" horizontalDpi="4294967293" r:id="rId1"/>
  <headerFooter alignWithMargins="0">
    <oddHeader>&amp;L&amp;G&amp;C&amp;G&amp;R&amp;"Arial,Fed"&amp;12 &amp;KFF00002022</oddHeader>
    <oddFooter>&amp;LLektionsplanen er godkendt af:&amp;C&amp;G</oddFooter>
  </headerFooter>
  <rowBreaks count="1" manualBreakCount="1">
    <brk id="53" max="16383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showZeros="0" workbookViewId="0">
      <selection activeCell="A13" sqref="A13"/>
    </sheetView>
  </sheetViews>
  <sheetFormatPr defaultColWidth="9.140625" defaultRowHeight="12.75" x14ac:dyDescent="0.2"/>
  <cols>
    <col min="1" max="1" width="31" style="14" customWidth="1"/>
    <col min="2" max="7" width="14.42578125" style="14" customWidth="1"/>
    <col min="8" max="8" width="5.7109375" style="14" customWidth="1"/>
    <col min="9" max="16384" width="9.140625" style="14"/>
  </cols>
  <sheetData>
    <row r="1" spans="1:8" ht="15.75" x14ac:dyDescent="0.25">
      <c r="A1" s="12" t="s">
        <v>51</v>
      </c>
      <c r="B1" s="13"/>
      <c r="C1" s="13"/>
      <c r="D1" s="3" t="s">
        <v>52</v>
      </c>
      <c r="E1" s="13"/>
      <c r="F1" s="13"/>
    </row>
    <row r="2" spans="1:8" ht="15.75" x14ac:dyDescent="0.25">
      <c r="B2" s="15"/>
      <c r="C2" s="15"/>
      <c r="D2" s="15"/>
      <c r="E2" s="15"/>
      <c r="F2" s="15"/>
    </row>
    <row r="3" spans="1:8" ht="15.75" x14ac:dyDescent="0.2">
      <c r="A3" s="16" t="s">
        <v>53</v>
      </c>
      <c r="B3" s="17"/>
      <c r="C3" s="17"/>
      <c r="D3" s="17"/>
      <c r="E3" s="17"/>
      <c r="F3" s="18"/>
      <c r="G3" s="18"/>
      <c r="H3" s="18"/>
    </row>
    <row r="4" spans="1:8" ht="15.75" x14ac:dyDescent="0.25">
      <c r="A4" s="12" t="s">
        <v>54</v>
      </c>
      <c r="B4" s="15"/>
      <c r="C4" s="19"/>
      <c r="D4" s="20"/>
      <c r="E4" s="21"/>
    </row>
    <row r="5" spans="1:8" ht="15.75" x14ac:dyDescent="0.25">
      <c r="A5" s="22"/>
      <c r="B5" s="15"/>
      <c r="C5" s="19"/>
      <c r="D5" s="20"/>
      <c r="E5" s="21"/>
    </row>
    <row r="6" spans="1:8" ht="15.75" x14ac:dyDescent="0.25">
      <c r="A6" s="22" t="s">
        <v>55</v>
      </c>
      <c r="B6" s="15"/>
      <c r="C6" s="19"/>
      <c r="D6" s="20"/>
      <c r="E6" s="21"/>
    </row>
    <row r="7" spans="1:8" ht="15.75" x14ac:dyDescent="0.25">
      <c r="B7" s="15"/>
      <c r="C7" s="19"/>
      <c r="D7" s="20"/>
      <c r="E7" s="21"/>
    </row>
    <row r="8" spans="1:8" x14ac:dyDescent="0.2">
      <c r="A8" s="16" t="s">
        <v>56</v>
      </c>
      <c r="B8" s="23"/>
    </row>
    <row r="9" spans="1:8" x14ac:dyDescent="0.2">
      <c r="A9" s="24" t="s">
        <v>57</v>
      </c>
      <c r="B9" s="212">
        <f>Lektionsoversigt!G19</f>
        <v>0</v>
      </c>
      <c r="C9" s="212"/>
      <c r="D9" s="212"/>
      <c r="E9" s="212"/>
      <c r="F9" s="212"/>
      <c r="G9" s="212"/>
    </row>
    <row r="10" spans="1:8" x14ac:dyDescent="0.2">
      <c r="A10" s="24" t="s">
        <v>58</v>
      </c>
      <c r="B10" s="29">
        <f>Lektionsoversigt!G20</f>
        <v>0</v>
      </c>
      <c r="C10" s="30"/>
      <c r="D10" s="30"/>
      <c r="E10" s="30"/>
      <c r="F10" s="30"/>
      <c r="G10" s="31"/>
    </row>
    <row r="11" spans="1:8" x14ac:dyDescent="0.2">
      <c r="A11" s="24" t="s">
        <v>59</v>
      </c>
      <c r="B11" s="29">
        <f>Lektionsoversigt!G21</f>
        <v>0</v>
      </c>
      <c r="C11" s="30"/>
      <c r="D11" s="30"/>
      <c r="E11" s="30"/>
      <c r="F11" s="30"/>
      <c r="G11" s="31"/>
    </row>
    <row r="12" spans="1:8" x14ac:dyDescent="0.2">
      <c r="A12" s="24" t="s">
        <v>60</v>
      </c>
      <c r="B12" s="121">
        <f>Lektionsoversigt!G22</f>
        <v>0</v>
      </c>
      <c r="C12" s="122"/>
      <c r="D12" s="122"/>
      <c r="E12" s="122"/>
      <c r="F12" s="122"/>
      <c r="G12" s="123"/>
    </row>
    <row r="13" spans="1:8" x14ac:dyDescent="0.2">
      <c r="A13" s="24" t="s">
        <v>14</v>
      </c>
      <c r="B13" s="211">
        <f>Lektionsoversigt!G23</f>
        <v>0</v>
      </c>
      <c r="C13" s="211"/>
      <c r="D13" s="211"/>
      <c r="E13" s="211"/>
      <c r="F13" s="211"/>
      <c r="G13" s="211"/>
    </row>
    <row r="14" spans="1:8" x14ac:dyDescent="0.2">
      <c r="A14" s="24" t="s">
        <v>61</v>
      </c>
      <c r="B14" s="211">
        <f>Lektionsoversigt!G26</f>
        <v>0</v>
      </c>
      <c r="C14" s="211"/>
      <c r="D14" s="211"/>
      <c r="E14" s="211"/>
      <c r="F14" s="211"/>
      <c r="G14" s="211"/>
    </row>
    <row r="15" spans="1:8" x14ac:dyDescent="0.2">
      <c r="A15" s="28"/>
      <c r="B15" s="25"/>
      <c r="C15" s="25"/>
      <c r="D15" s="25"/>
      <c r="E15" s="25"/>
      <c r="F15" s="25"/>
      <c r="G15" s="25"/>
    </row>
    <row r="16" spans="1:8" x14ac:dyDescent="0.2">
      <c r="A16" s="16" t="s">
        <v>62</v>
      </c>
      <c r="D16" s="25"/>
    </row>
    <row r="17" spans="1:7" x14ac:dyDescent="0.2">
      <c r="A17" s="24" t="s">
        <v>63</v>
      </c>
      <c r="B17" s="213">
        <f>IF(Lektionsoversigt!G24&lt;&gt;0,Lektionsoversigt!G24,Lektionsoversigt!G20)</f>
        <v>0</v>
      </c>
      <c r="C17" s="213"/>
      <c r="D17" s="213"/>
      <c r="E17" s="213"/>
      <c r="F17" s="213"/>
      <c r="G17" s="213"/>
    </row>
    <row r="18" spans="1:7" ht="15.6" customHeight="1" x14ac:dyDescent="0.2">
      <c r="A18" s="24" t="s">
        <v>64</v>
      </c>
      <c r="B18" s="213">
        <f>IF(Lektionsoversigt!G25&lt;&gt;0,Lektionsoversigt!G25,Lektionsoversigt!G20)</f>
        <v>0</v>
      </c>
      <c r="C18" s="213"/>
      <c r="D18" s="213"/>
      <c r="E18" s="213"/>
      <c r="F18" s="213"/>
      <c r="G18" s="213"/>
    </row>
    <row r="20" spans="1:7" x14ac:dyDescent="0.2">
      <c r="A20" s="16" t="s">
        <v>65</v>
      </c>
      <c r="B20" s="23"/>
    </row>
    <row r="21" spans="1:7" x14ac:dyDescent="0.2">
      <c r="A21" s="204" t="s">
        <v>66</v>
      </c>
      <c r="B21" s="204"/>
      <c r="C21" s="204"/>
      <c r="D21" s="205">
        <f>Lektionsoversigt!G17</f>
        <v>0</v>
      </c>
      <c r="E21" s="206"/>
      <c r="F21" s="206"/>
      <c r="G21" s="207"/>
    </row>
    <row r="22" spans="1:7" ht="12.75" customHeight="1" x14ac:dyDescent="0.2">
      <c r="A22" s="204" t="s">
        <v>67</v>
      </c>
      <c r="B22" s="204"/>
      <c r="C22" s="204"/>
      <c r="D22" s="208">
        <f>Lektionsoversigt!G18</f>
        <v>0</v>
      </c>
      <c r="E22" s="208"/>
      <c r="F22" s="208"/>
      <c r="G22" s="208"/>
    </row>
    <row r="23" spans="1:7" x14ac:dyDescent="0.2">
      <c r="A23" s="204"/>
      <c r="B23" s="204"/>
      <c r="C23" s="204"/>
      <c r="D23" s="208"/>
      <c r="E23" s="208"/>
      <c r="F23" s="208"/>
      <c r="G23" s="208"/>
    </row>
    <row r="24" spans="1:7" x14ac:dyDescent="0.2">
      <c r="D24" s="26"/>
    </row>
    <row r="25" spans="1:7" x14ac:dyDescent="0.2">
      <c r="A25" s="16" t="s">
        <v>68</v>
      </c>
      <c r="D25" s="23"/>
    </row>
    <row r="26" spans="1:7" ht="13.5" customHeight="1" x14ac:dyDescent="0.2">
      <c r="A26" s="24" t="s">
        <v>69</v>
      </c>
      <c r="B26" s="209">
        <f>Lektionsoversigt!G29</f>
        <v>0</v>
      </c>
      <c r="C26" s="209"/>
      <c r="D26" s="209">
        <f>Lektionsoversigt!G56</f>
        <v>0</v>
      </c>
      <c r="E26" s="209"/>
      <c r="F26" s="210"/>
      <c r="G26" s="210"/>
    </row>
    <row r="27" spans="1:7" ht="13.5" customHeight="1" x14ac:dyDescent="0.2">
      <c r="A27" s="24" t="s">
        <v>70</v>
      </c>
      <c r="B27" s="27">
        <f>Lektionsoversigt!B30</f>
        <v>0.33333333333333331</v>
      </c>
      <c r="C27" s="27">
        <f>Lektionsoversigt!C52</f>
        <v>0.6562479333333332</v>
      </c>
      <c r="D27" s="27">
        <f>Lektionsoversigt!B57</f>
        <v>0.33333333333333331</v>
      </c>
      <c r="E27" s="27">
        <f>Lektionsoversigt!C69</f>
        <v>0.53124873333333333</v>
      </c>
      <c r="F27" s="21"/>
      <c r="G27" s="21"/>
    </row>
    <row r="29" spans="1:7" x14ac:dyDescent="0.2">
      <c r="A29" s="16" t="s">
        <v>71</v>
      </c>
    </row>
    <row r="30" spans="1:7" x14ac:dyDescent="0.2">
      <c r="A30" s="24" t="s">
        <v>72</v>
      </c>
      <c r="B30" s="124">
        <f>Lektionsoversigt!G56</f>
        <v>0</v>
      </c>
      <c r="C30" s="125"/>
      <c r="D30" s="125"/>
      <c r="E30" s="125"/>
    </row>
    <row r="31" spans="1:7" x14ac:dyDescent="0.2">
      <c r="A31" s="24" t="s">
        <v>73</v>
      </c>
      <c r="B31" s="27">
        <f>Lektionsoversigt!B72</f>
        <v>0.5381931333333333</v>
      </c>
      <c r="C31" s="21"/>
      <c r="D31" s="21"/>
      <c r="E31" s="21"/>
    </row>
    <row r="32" spans="1:7" x14ac:dyDescent="0.2">
      <c r="A32" s="120" t="s">
        <v>74</v>
      </c>
      <c r="B32" s="27">
        <f>Lektionsoversigt!C72</f>
        <v>0.56249853333333333</v>
      </c>
      <c r="C32" s="21"/>
      <c r="D32" s="21"/>
      <c r="E32" s="21"/>
    </row>
    <row r="35" spans="1:1" x14ac:dyDescent="0.2">
      <c r="A35" s="14" t="s">
        <v>75</v>
      </c>
    </row>
  </sheetData>
  <sheetProtection algorithmName="SHA-512" hashValue="KuE86ByTFpMWTfMmCDGrk/ewFFrzKeXoBPPUqniTLl5ss2Wkj2VtRNwSw5Tkcc7L+X9hKJ5F2wOSHJZOmwIUkQ==" saltValue="cTIGVs8lYoU8MU/rAH0v4Q==" spinCount="100000" sheet="1" objects="1" scenarios="1"/>
  <mergeCells count="12">
    <mergeCell ref="B14:G14"/>
    <mergeCell ref="B9:G9"/>
    <mergeCell ref="B13:G13"/>
    <mergeCell ref="B17:G17"/>
    <mergeCell ref="B18:G18"/>
    <mergeCell ref="A21:C21"/>
    <mergeCell ref="D21:G21"/>
    <mergeCell ref="A22:C23"/>
    <mergeCell ref="D22:G23"/>
    <mergeCell ref="B26:C26"/>
    <mergeCell ref="D26:E26"/>
    <mergeCell ref="F26:G26"/>
  </mergeCells>
  <hyperlinks>
    <hyperlink ref="D1" r:id="rId1" xr:uid="{00000000-0004-0000-0100-000000000000}"/>
  </hyperlinks>
  <pageMargins left="0.74803149606299213" right="0.74803149606299213" top="0.98425196850393704" bottom="0.98425196850393704" header="0" footer="0"/>
  <pageSetup paperSize="9" orientation="landscape" horizontalDpi="4294967293" verticalDpi="12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2C579FA7422F43AFFE04C4681F687F" ma:contentTypeVersion="15" ma:contentTypeDescription="Opret et nyt dokument." ma:contentTypeScope="" ma:versionID="694d292457df1b40a9a3c2f8ce7f8e48">
  <xsd:schema xmlns:xsd="http://www.w3.org/2001/XMLSchema" xmlns:xs="http://www.w3.org/2001/XMLSchema" xmlns:p="http://schemas.microsoft.com/office/2006/metadata/properties" xmlns:ns2="ba483aed-b211-47cc-b03a-9249bcb5c634" xmlns:ns3="a0a8d17b-00fa-4268-ad10-91c379081185" targetNamespace="http://schemas.microsoft.com/office/2006/metadata/properties" ma:root="true" ma:fieldsID="27cdf03403dd60be650cf6807c95e2a3" ns2:_="" ns3:_="">
    <xsd:import namespace="ba483aed-b211-47cc-b03a-9249bcb5c634"/>
    <xsd:import namespace="a0a8d17b-00fa-4268-ad10-91c3790811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83aed-b211-47cc-b03a-9249bcb5c6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78d8fed3-eade-4d2d-8e51-d1e1973cc8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8d17b-00fa-4268-ad10-91c37908118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945831-71c8-4289-8dd0-66af2d800f8d}" ma:internalName="TaxCatchAll" ma:showField="CatchAllData" ma:web="a0a8d17b-00fa-4268-ad10-91c3790811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483aed-b211-47cc-b03a-9249bcb5c634">
      <Terms xmlns="http://schemas.microsoft.com/office/infopath/2007/PartnerControls"/>
    </lcf76f155ced4ddcb4097134ff3c332f>
    <TaxCatchAll xmlns="a0a8d17b-00fa-4268-ad10-91c379081185" xsi:nil="true"/>
  </documentManagement>
</p:properties>
</file>

<file path=customXml/itemProps1.xml><?xml version="1.0" encoding="utf-8"?>
<ds:datastoreItem xmlns:ds="http://schemas.openxmlformats.org/officeDocument/2006/customXml" ds:itemID="{9D91CD1C-9E62-4A9C-ADC7-8671FE12AB63}"/>
</file>

<file path=customXml/itemProps2.xml><?xml version="1.0" encoding="utf-8"?>
<ds:datastoreItem xmlns:ds="http://schemas.openxmlformats.org/officeDocument/2006/customXml" ds:itemID="{670039F3-AFA3-4C79-8D0F-9014FDBA8B34}"/>
</file>

<file path=customXml/itemProps3.xml><?xml version="1.0" encoding="utf-8"?>
<ds:datastoreItem xmlns:ds="http://schemas.openxmlformats.org/officeDocument/2006/customXml" ds:itemID="{9FC07818-5F36-4A5F-AE44-D3CC375D9E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Lektionsoversigt</vt:lpstr>
      <vt:lpstr>Anmeldelse NY</vt:lpstr>
    </vt:vector>
  </TitlesOfParts>
  <Manager/>
  <Company>Transporterhvervets UddannelsesRåd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Grundkursus + tank</dc:title>
  <dc:subject>ADR-Uddannelserne</dc:subject>
  <dc:creator>sep</dc:creator>
  <cp:keywords/>
  <dc:description/>
  <cp:lastModifiedBy>Christina Mie Pedersen</cp:lastModifiedBy>
  <cp:revision/>
  <dcterms:created xsi:type="dcterms:W3CDTF">2003-12-18T09:10:24Z</dcterms:created>
  <dcterms:modified xsi:type="dcterms:W3CDTF">2024-06-06T10:00:58Z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0x010100782C579FA7422F43AFFE04C4681F687F</vt:lpwstr>
  </property>
</Properties>
</file>